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0"/>
  </bookViews>
  <sheets>
    <sheet name=" 2015 рік  без тендеров (2)" sheetId="1" r:id="rId1"/>
  </sheets>
  <definedNames>
    <definedName name="_xlnm.Print_Area" localSheetId="0">' 2015 рік  без тендеров (2)'!$A$2:$I$521</definedName>
  </definedNames>
  <calcPr fullCalcOnLoad="1"/>
</workbook>
</file>

<file path=xl/sharedStrings.xml><?xml version="1.0" encoding="utf-8"?>
<sst xmlns="http://schemas.openxmlformats.org/spreadsheetml/2006/main" count="982" uniqueCount="475">
  <si>
    <t>Предмет закупівлі</t>
  </si>
  <si>
    <t>Код  КЕКВ(для бюджетних коштів)</t>
  </si>
  <si>
    <t>Кошторис 1 кварталу</t>
  </si>
  <si>
    <t>Очікувана вартість предмету закупівлі</t>
  </si>
  <si>
    <t xml:space="preserve">Процедура закупівлі </t>
  </si>
  <si>
    <t>Орієнтовний початок проведення процедури закупівлі</t>
  </si>
  <si>
    <t>Примітки</t>
  </si>
  <si>
    <t>Всього, грн.</t>
  </si>
  <si>
    <t>загальний фонд</t>
  </si>
  <si>
    <t>спеціальний фонд</t>
  </si>
  <si>
    <t xml:space="preserve">                          </t>
  </si>
  <si>
    <t>Разом</t>
  </si>
  <si>
    <t xml:space="preserve">Предмети, матеріали, обладнання та інвентар </t>
  </si>
  <si>
    <t xml:space="preserve"> журнали та періодичні видання друковані (Видання періодичні) 58.14.1</t>
  </si>
  <si>
    <t>Без проведення процедур</t>
  </si>
  <si>
    <t>спеціальний фонд 1 квартал</t>
  </si>
  <si>
    <t>спеціальний фонд 2-4 квартал</t>
  </si>
  <si>
    <t>Продукція друкована інша 58.19.19.</t>
  </si>
  <si>
    <t>Мило, засоби мийні та засоби для чищення 20.41.3</t>
  </si>
  <si>
    <t>загальний фонд 2-4 квартал</t>
  </si>
  <si>
    <t>загальний фонд, 2-4 квартал</t>
  </si>
  <si>
    <t>Газ нафтовий та інші газоподібні вуглеводні, крім природного газу (ацетилен, вуглекислота) 19.20.3</t>
  </si>
  <si>
    <t>Частини та приладдя до моторних транспортних засобів 29.32.3</t>
  </si>
  <si>
    <t>Паливо рідинне та газ: оливи мастильні         / бензин/ 19.20.2</t>
  </si>
  <si>
    <t>загальний фонд, з ПДВ 2-4 квартал</t>
  </si>
  <si>
    <t xml:space="preserve">Лампи розжарювання та газорозрядні електричні (устаткування освітлювальне електричне) 27.40.1 </t>
  </si>
  <si>
    <t>Вироби вогнетривкі (цементи, будівельні розчини, бетони та інші подібні суміші) 23.20.1</t>
  </si>
  <si>
    <t xml:space="preserve">Вироби канцелярські паперові  17.23.1 </t>
  </si>
  <si>
    <t xml:space="preserve">Труби, трубки, шланги 22.21.2 </t>
  </si>
  <si>
    <t xml:space="preserve">Мило, засоби мийні та засоби для чищення 20.41.3 </t>
  </si>
  <si>
    <t xml:space="preserve">Разом: </t>
  </si>
  <si>
    <t xml:space="preserve">спеціальний </t>
  </si>
  <si>
    <t>Гази промислові /кисень/  /кисень медичний/ 20.11.1/ 20.11.11-70.00</t>
  </si>
  <si>
    <t>спеціальний фонд з ПДВ 1 квартал</t>
  </si>
  <si>
    <t>загальний фонд,з ПДВ 2-4 квартал</t>
  </si>
  <si>
    <t>Ліки 21.20.1</t>
  </si>
  <si>
    <t>загальний фонд  1 квартал</t>
  </si>
  <si>
    <t>Солі металів галоїдні; гіпохлорити, хлорати й перхлорати (розчини) 20.13.3</t>
  </si>
  <si>
    <t>спеціальний фонд  2-4 квартал</t>
  </si>
  <si>
    <t>Препарати фармацевтичні, інші /наркотичні препарати/ 21.20.2</t>
  </si>
  <si>
    <t>загальний фонд 1 квартал</t>
  </si>
  <si>
    <t>відкриті торги</t>
  </si>
  <si>
    <t>Препарати фармацевтичні, інші /витратні матеріали/  21.20.2</t>
  </si>
  <si>
    <t>Лактони, н.в.і.у., гетероциклічні сполуки лише з гетеро - атомом (-ами) азоту, що мають у структурі неконденсоване піразинове кільце, пірамідинове кільце, піперазольне кільце чи фенотіазінову кільцеву систему без подальшої конденсації 21.10.3</t>
  </si>
  <si>
    <t>спеціальний фонд з ПДВ 2-4 квартал</t>
  </si>
  <si>
    <t>Прилади оптичні, інші, та їхні частини  /очні протези/ 26.70.2</t>
  </si>
  <si>
    <t>Устатковання радіологічне, електромедичне та електротерапевтичне устатковання / стимулятори серцеві, кардіостимулятори/ 26.60.1</t>
  </si>
  <si>
    <t xml:space="preserve">Устатковання радіологічне, електромедичне та електротерапевтичне устатковання 26.60.1/ апарати слухові  26.60.14-33.00/ </t>
  </si>
  <si>
    <t xml:space="preserve">Папір побутовий і туалетний та паперова продукція 17.22.1 (Рушники санітарно-гігієнічної призначеності й тампони, пелюшки і підгузники дитячі та подібні гігієнічні вироби з вати)   17.22.12-10.00    </t>
  </si>
  <si>
    <t>Інструменти і прилади медичні, хірургічні та стоматологічні /сечокалоприймачі/   32.50.1</t>
  </si>
  <si>
    <t>Інструменти і прилади медичні, хірургічні та стоматологічні  32.50.1</t>
  </si>
  <si>
    <t>Провітаміни, вітаміни й гормони; глікозиди та алкалоїди рослинного походження та їхні похідні; антибіотики 21.10.5 /Антибіотики/  21.10.54-00.00</t>
  </si>
  <si>
    <t>Вироби медичної та хірургічної призначеності, інші 32.50.5</t>
  </si>
  <si>
    <t>Продукти хімічні органічні, основні, різноманітні /спирт етиловий/ 20.14.7</t>
  </si>
  <si>
    <t>Продукти хімічні різноманітні  20.59.5  /Реагенти діагностичні або лабораторні багатоскладові, зокрема папір, просочений чи покритий діагностичними чи лабораторними реагентами/ 20.59.52-10.00</t>
  </si>
  <si>
    <t>Скло технічне та інше скло 23.19.2  /Посуд лабораторний, гігієнічний або фармацевтичний скляний, поградуйований або не поградуйований/ 23.19.23-30.00</t>
  </si>
  <si>
    <t>Фотопластинки й фотоплівки, плівка для миттєвого друку; фотохімікати та фотографічні незмішані речовини 20.59.1</t>
  </si>
  <si>
    <t>У т. ч. загальний</t>
  </si>
  <si>
    <t xml:space="preserve">Продукти харчування </t>
  </si>
  <si>
    <t>Овочі листкові /капуста /01.13.1</t>
  </si>
  <si>
    <t>Культури овочеві плодоносні  (огірки, помідори, перець) 01.13.3</t>
  </si>
  <si>
    <t>Овочі коренеплідні, цибулинні та бульбоплідні / морква, ріпа, цибуля, часник, буряк/ 01.13.4</t>
  </si>
  <si>
    <t>загальний фонд,2-4 квартал</t>
  </si>
  <si>
    <t>Плоди зерняткових і кісточкових культур (яблука) 01.24.1</t>
  </si>
  <si>
    <t>Яйця у шкаралупі, свіжі  01.47.2</t>
  </si>
  <si>
    <t>Сіль харчова 10.84.3</t>
  </si>
  <si>
    <t xml:space="preserve">М'ясо великої рогатої худоби, свиней, овець, кіз, коней та інших тварин родини конячих, свіже чи охолоджене   10.11.1 </t>
  </si>
  <si>
    <t>М'ясо свійської птиці 10.12.1</t>
  </si>
  <si>
    <t>Продукція рибна, свіжа, охолоджена чи заморожена 10.20.1</t>
  </si>
  <si>
    <t>Плоди та овочі, оброблені та законсервовані, крім картоплі 10.39.1</t>
  </si>
  <si>
    <t>Плоди й горіхи, оброблені та законсервовані (джеми, желе плодове, пюре й пасти плодові чи горіхові, повидло, сухофрукти, кисіль)  10.39.2</t>
  </si>
  <si>
    <t xml:space="preserve"> Олії рафіновані 10.41.5</t>
  </si>
  <si>
    <t>Продукти харчові готові гомогенізовані для дитячого та дієтичного харчування 10.86.1</t>
  </si>
  <si>
    <t>Молоко та вершки рідинні, оброблені  10.51.1</t>
  </si>
  <si>
    <t>Молоко та вершки рідинні, оброблені   10.51.1</t>
  </si>
  <si>
    <t>Масло вершкове та молочні пасти 10.51.3</t>
  </si>
  <si>
    <t>Продукти молочні інші, продукти кисло - молочні  /кефір,сметана, йогурт й інші ферментовані продукти/ 10.51.5</t>
  </si>
  <si>
    <t>Вироби хлібобулочні, кондитерські та кулінарні, борошняні, нетривалого зберігання  /Хліб/10.71.1</t>
  </si>
  <si>
    <t>Рис напівобрушений чи повністю обрушений, або лущений чи дроблений10.61.1</t>
  </si>
  <si>
    <t>Борошно зернових і овочевих культур, їхні суміші 10.61.2</t>
  </si>
  <si>
    <t>Крупи, крупка, гранули тв інші продукти з зерна зернових культур  10.61.3</t>
  </si>
  <si>
    <t>Вироби хлібобулочні, зниженої вологості, та кондитерські, борошняні, тривалого зберігання.  Вироби кондитерські, борошняні: пряники, печиво здобне, вафлі та вафельні облатки, сухарі паніровочні   10.72.1</t>
  </si>
  <si>
    <t>Цукор сирець, тростинний і очищений тростинний чи буряковий цукор 10.81.1</t>
  </si>
  <si>
    <t>Какао терте, како - масло, жири й олія, какао - порошок 10.82.1</t>
  </si>
  <si>
    <t xml:space="preserve"> Макарони, локшина, кускус і подібні борошняні вироби 10.73.1</t>
  </si>
  <si>
    <t>Чай  і кава, оброблені 10.83.1</t>
  </si>
  <si>
    <t>Разом:</t>
  </si>
  <si>
    <t>Оплата послуг (крім комунальних)</t>
  </si>
  <si>
    <t>Ремонтування та технічне обслуговування іншого електричного устатковання /технічне обслуговування  касових апаратів/33.14.1</t>
  </si>
  <si>
    <t>Ремонтування та технічне обслуговування електронного й оптичного устатковання /технічне обслуговування рентгенобладнання)/ 33.13.1.</t>
  </si>
  <si>
    <t>Технічне обслуговування котельної</t>
  </si>
  <si>
    <t>Послуги щодо керування комп'ютерними засобами /Технічне обслуговування комп'ютерної техники/ 62.03.1</t>
  </si>
  <si>
    <t>Послуги з обслуговування програмного забезпечення  "Парус-Консолідація"</t>
  </si>
  <si>
    <t>Послуги щодо передавання даних і повідомлень /Послуги зв'язку /  61.10.1</t>
  </si>
  <si>
    <t>Послуги у сфері громадського порядку та громадської безпеки /охорона обєктів/ 84.24.1</t>
  </si>
  <si>
    <t>загальний фонд  з ПДВ1 квартал</t>
  </si>
  <si>
    <t>Послуги у сфері охорони здоров'я, інші / послуги з проведення мікробіологічних досліджень з діагностичною та профілактичною метою/   86.90.1</t>
  </si>
  <si>
    <t>Послуги лікувальних закладів                      /Наркодиспансер / 86.10.1</t>
  </si>
  <si>
    <t>Послуги лікувальних закладів                      /Обстеження крові на РW/ 86.10.1</t>
  </si>
  <si>
    <t>Відходи безпечні, непридатні для вторинного використовування, зібрані /Послуги з видалення твердих відходів/38.11.3</t>
  </si>
  <si>
    <t>Послуги інженерні / Технічне обслуговування газових пристроїв/ 71.12.1</t>
  </si>
  <si>
    <t>Поточний ремонт обладнання</t>
  </si>
  <si>
    <t>Послуги адміністративні щодо підвищування ефективності господарської діяльності /Послуги архів /  84.13.1</t>
  </si>
  <si>
    <t xml:space="preserve">Послуги щодо керування комп'ютерними засобами /Технічне обслуговування комп'ютерної техники/ 62.03.1 </t>
  </si>
  <si>
    <t xml:space="preserve">Ремонтування та технічне обслуговування електронного й оптичного устатковання /технічне обслуговування рентгенобладнання)/ 33.13.1. </t>
  </si>
  <si>
    <t>Оплата комунальних послуг та енергоносіїв</t>
  </si>
  <si>
    <t>Пара та гаряча вода; постачання пари та гарячої води (послуги теплопостачання) 20% 35.30.1                                                                 послуги постачання пари та гарячої води трубопроводами                    35.30.12 - 00.00</t>
  </si>
  <si>
    <t>Енергія електрична 20% 35.11.1</t>
  </si>
  <si>
    <t>Газ природний, скраплений або в газоподібному стані (газ природний)   20%     06.20.1</t>
  </si>
  <si>
    <t>Обробляння та розподілення води трубопроводами (послуги з централізованого водопостачання) 36.00.2</t>
  </si>
  <si>
    <t>Послуги каналізаційні (послуги з ценралізованого водовідведення)  37.00.1</t>
  </si>
  <si>
    <t>Вугілля камяне 05.10.1</t>
  </si>
  <si>
    <t>Послуги у сфері підвищення кваліфікації</t>
  </si>
  <si>
    <t>Інші виплати населенню /відшкодування понесених витрат аптекою за відпущені медикаменти за пільговими рецептами/</t>
  </si>
  <si>
    <t>спеціальний фонд міської ради 2-4 квартал</t>
  </si>
  <si>
    <t>Придбання обладнання</t>
  </si>
  <si>
    <t xml:space="preserve">Устаткування радіологічне, електромедичне та електротерапевтичне устаткування (рентгенологічне устаткування) 26.60.1 </t>
  </si>
  <si>
    <t xml:space="preserve">Капітальний ремонт </t>
  </si>
  <si>
    <t>ВСЬОГО</t>
  </si>
  <si>
    <t xml:space="preserve">               </t>
  </si>
  <si>
    <r>
      <t xml:space="preserve">Мило, засоби мийні та засоби для чищення 20.41.3 </t>
    </r>
    <r>
      <rPr>
        <b/>
        <sz val="14"/>
        <rFont val="Times New Roman"/>
        <family val="1"/>
      </rPr>
      <t>080600</t>
    </r>
  </si>
  <si>
    <r>
      <t xml:space="preserve">Вироби канцелярські паперові  17.23.1  </t>
    </r>
    <r>
      <rPr>
        <b/>
        <sz val="14"/>
        <rFont val="Times New Roman"/>
        <family val="1"/>
      </rPr>
      <t>080600</t>
    </r>
  </si>
  <si>
    <r>
      <t>Вироби канцелярські паперові  17.23.1</t>
    </r>
  </si>
  <si>
    <r>
      <t xml:space="preserve">Лампи розжарювання та газорозрядні електричні (устаткування освітлювальне електричне) 27.40.1 </t>
    </r>
    <r>
      <rPr>
        <b/>
        <sz val="14"/>
        <rFont val="Times New Roman"/>
        <family val="1"/>
      </rPr>
      <t>080600</t>
    </r>
  </si>
  <si>
    <r>
      <t>Газ нафтовий та інші газоподібні вуглеводні, крім природного газу (ацетилен, вуглекислота) 19.20.3</t>
    </r>
    <r>
      <rPr>
        <b/>
        <sz val="14"/>
        <rFont val="Times New Roman"/>
        <family val="1"/>
      </rPr>
      <t xml:space="preserve"> </t>
    </r>
  </si>
  <si>
    <r>
      <t>Медикаменти та перев</t>
    </r>
    <r>
      <rPr>
        <b/>
        <sz val="14"/>
        <rFont val="Arial Cyr"/>
        <family val="0"/>
      </rPr>
      <t>'</t>
    </r>
    <r>
      <rPr>
        <b/>
        <sz val="14"/>
        <rFont val="Times New Roman"/>
        <family val="1"/>
      </rPr>
      <t xml:space="preserve">язувальні матеріали </t>
    </r>
  </si>
  <si>
    <r>
      <t>Ліки 21.20.1</t>
    </r>
    <r>
      <rPr>
        <b/>
        <sz val="14"/>
        <rFont val="Times New Roman"/>
        <family val="1"/>
      </rPr>
      <t xml:space="preserve"> 080600</t>
    </r>
  </si>
  <si>
    <r>
      <t>Прилади оптичні, інші, та їхні частини  /м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які інтраокулярні лінзи/ 26.70.2</t>
    </r>
  </si>
  <si>
    <r>
      <t xml:space="preserve">Скло технічне та інше скло 23.19.2  /Посуд лабораторний, гігієнічний або фармацевтичний скляний, поградуйований або не поградуйований/ 23.19.23-30.00 </t>
    </r>
    <r>
      <rPr>
        <b/>
        <sz val="14"/>
        <rFont val="Times New Roman"/>
        <family val="1"/>
      </rPr>
      <t>081008</t>
    </r>
  </si>
  <si>
    <r>
      <t xml:space="preserve">Вироби з вулканізованої ґуми, н. в. і. у.; ґума тверда; вироби з твердої ґуми                   / медичні рукавички/ </t>
    </r>
    <r>
      <rPr>
        <b/>
        <sz val="14"/>
        <rFont val="Times New Roman"/>
        <family val="1"/>
      </rPr>
      <t>081008</t>
    </r>
    <r>
      <rPr>
        <sz val="14"/>
        <rFont val="Times New Roman"/>
        <family val="1"/>
      </rPr>
      <t xml:space="preserve">   22.19.7</t>
    </r>
  </si>
  <si>
    <r>
      <t xml:space="preserve">Риба, оброблена чи законсервована іншим способом /рибні консерви/ </t>
    </r>
    <r>
      <rPr>
        <b/>
        <sz val="14"/>
        <rFont val="Times New Roman"/>
        <family val="1"/>
      </rPr>
      <t>081007 10.20.2</t>
    </r>
  </si>
  <si>
    <r>
      <t xml:space="preserve"> Олії рафіновані</t>
    </r>
    <r>
      <rPr>
        <b/>
        <sz val="14"/>
        <rFont val="Times New Roman"/>
        <family val="1"/>
      </rPr>
      <t xml:space="preserve"> 081007 10.41.5</t>
    </r>
  </si>
  <si>
    <r>
      <t xml:space="preserve">Продукти харчові готові гомогенізовані для дитячого та дієтичного харчування 10.86.1 </t>
    </r>
    <r>
      <rPr>
        <b/>
        <sz val="14"/>
        <rFont val="Times New Roman"/>
        <family val="1"/>
      </rPr>
      <t>081008</t>
    </r>
  </si>
  <si>
    <r>
      <t>Крупи, крупка, гранули тв інші продукти з зерна зернових культур</t>
    </r>
    <r>
      <rPr>
        <b/>
        <sz val="14"/>
        <rFont val="Times New Roman"/>
        <family val="1"/>
      </rPr>
      <t xml:space="preserve"> 081007 10.61.3</t>
    </r>
  </si>
  <si>
    <r>
      <t xml:space="preserve"> Макарони, локшина, кускус і подібні борошняні вироби </t>
    </r>
    <r>
      <rPr>
        <b/>
        <sz val="14"/>
        <rFont val="Times New Roman"/>
        <family val="1"/>
      </rPr>
      <t>081007</t>
    </r>
    <r>
      <rPr>
        <sz val="14"/>
        <rFont val="Times New Roman"/>
        <family val="1"/>
      </rPr>
      <t xml:space="preserve"> 10.73.1</t>
    </r>
  </si>
  <si>
    <r>
      <t xml:space="preserve">Ремонтування та технічне обслуговування машин і устаткування спеціальної призначеності (повірка контрольно- вимірювальної техніки/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33.12.2</t>
    </r>
  </si>
  <si>
    <r>
      <t xml:space="preserve">Ремонтування та технічне обслуговування машин і устаткування спеціальної призначеності (повірка контрольно- вимірювальної техніки/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33.12.2 </t>
    </r>
    <r>
      <rPr>
        <b/>
        <sz val="14"/>
        <rFont val="Times New Roman"/>
        <family val="1"/>
      </rPr>
      <t>080600</t>
    </r>
  </si>
  <si>
    <r>
      <t>Послуги у сфері охорони здоров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я, інші / послуги з проведення мікробіологічних досліджень з діагностичною та профілактичною метою/   86.90.1</t>
    </r>
  </si>
  <si>
    <r>
      <t xml:space="preserve">Відходи безпечні, непридатні для вторинного використовування, зібрані /Послуги з видалення твердих відходів/ </t>
    </r>
    <r>
      <rPr>
        <b/>
        <sz val="14"/>
        <rFont val="Times New Roman"/>
        <family val="1"/>
      </rPr>
      <t>КФК 080600 38.11.3</t>
    </r>
  </si>
  <si>
    <r>
      <t xml:space="preserve">Послуги інженерні / Технічне обслуговування газових пристроїв/ </t>
    </r>
    <r>
      <rPr>
        <b/>
        <sz val="14"/>
        <rFont val="Times New Roman"/>
        <family val="1"/>
      </rPr>
      <t>КФК 080600  71.12.1</t>
    </r>
  </si>
  <si>
    <r>
      <t xml:space="preserve">Послуги з техніки безпеки </t>
    </r>
    <r>
      <rPr>
        <b/>
        <sz val="14"/>
        <rFont val="Times New Roman"/>
        <family val="1"/>
      </rPr>
      <t>080600</t>
    </r>
  </si>
  <si>
    <r>
      <t xml:space="preserve">Ремонтування та технічне обслуговування машин загальної призначеності / експертне обстеження та технічний огляд пасажирського (вантажного) ліфта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33.21.1</t>
    </r>
  </si>
  <si>
    <r>
      <t xml:space="preserve">Ремонтування та технічне обслуговування машин і устаткування спеціальної призначеності (повірка контрольно- вимірювальної техніки/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33.12.2 </t>
    </r>
  </si>
  <si>
    <r>
      <t xml:space="preserve">Обробляння та розподіляння води трубопроводами (послуги з централізованого водопостачання/ </t>
    </r>
    <r>
      <rPr>
        <b/>
        <sz val="14"/>
        <rFont val="Times New Roman"/>
        <family val="1"/>
      </rPr>
      <t>КФК 080600 36.00.2</t>
    </r>
  </si>
  <si>
    <r>
      <t xml:space="preserve">Відшкодування витрат енергії електричної </t>
    </r>
    <r>
      <rPr>
        <b/>
        <sz val="14"/>
        <rFont val="Times New Roman"/>
        <family val="1"/>
      </rPr>
      <t>КФК 080600 35.11.1</t>
    </r>
  </si>
  <si>
    <r>
      <t>Вугілля камяне 05.10.1</t>
    </r>
    <r>
      <rPr>
        <b/>
        <sz val="14"/>
        <rFont val="Times New Roman"/>
        <family val="1"/>
      </rPr>
      <t xml:space="preserve"> 080600</t>
    </r>
  </si>
  <si>
    <r>
      <t>Послуги у сфері підвищення кваліфікації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</t>
    </r>
  </si>
  <si>
    <t>Коренеплоди та бульби їстівні з високим умістом крохмалю та інуліну /картопля/  01.13.5</t>
  </si>
  <si>
    <t>загальний фонд 2-4 квартал,  додаткові кошти                    (протокол № 16 від 09.04.2015)</t>
  </si>
  <si>
    <t xml:space="preserve">Монтаж кисневого трубопроводу </t>
  </si>
  <si>
    <t>Сир сичужний та кисломолочний сир/ 10.51.4</t>
  </si>
  <si>
    <t>Продукти молочні інші /10.51.5 молоко та вершки згущені підсолоджені/ 10.51.51-08.00</t>
  </si>
  <si>
    <t>Ремонтування та технічне обслуговування металевих виробів (вимір опору контурів заземлення) 33.11.1</t>
  </si>
  <si>
    <t>Ремонтування та технічне обслуговування металевих виробів (вимір опору контурів заземлення) 33.11.2</t>
  </si>
  <si>
    <t>Утилізація відсортованих матеріальних ресурсів (утилізація відходів) 38.32.1</t>
  </si>
  <si>
    <t>Послуги щодо страхування від нещасних випадків і страхування здоровя 65.12.1</t>
  </si>
  <si>
    <t>Секретар комітету з конкурсних  торгів                       ________________Л.М.Агаркова</t>
  </si>
  <si>
    <t>Капітальний ремонт з благоустрою території КЗ "Херсонська міська клінічна лікарня ім. А. і О. Тропіних" по вул. Комарова,2 в м.Херсоні</t>
  </si>
  <si>
    <t>Капітальний ремонт 1-го поверху корпусу ендокринологічного відділення з прибудовою аптеки по вул. Комарова,2 у м.Херсоні</t>
  </si>
  <si>
    <t>Робочий проект "Заходи з енергозбереження у КЗ "Херсонська міська клінічна лікарня ім. А. і О. Тропіних"(реконструкція)</t>
  </si>
  <si>
    <t>(п'ятнадцять тисяч вісімсот п'ятнадцять грн. 70 коп.)</t>
  </si>
  <si>
    <r>
      <t xml:space="preserve"> </t>
    </r>
    <r>
      <rPr>
        <b/>
        <sz val="12"/>
        <rFont val="Times New Roman"/>
        <family val="1"/>
      </rPr>
      <t xml:space="preserve">спеціальний фонд    1 квартал </t>
    </r>
  </si>
  <si>
    <r>
      <t xml:space="preserve"> </t>
    </r>
    <r>
      <rPr>
        <b/>
        <sz val="12"/>
        <rFont val="Times New Roman"/>
        <family val="1"/>
      </rPr>
      <t xml:space="preserve">спеціальний фонд   2-4 квартал </t>
    </r>
  </si>
  <si>
    <t xml:space="preserve">спеціальний фонд  2-4 квартал </t>
  </si>
  <si>
    <r>
      <t xml:space="preserve"> </t>
    </r>
    <r>
      <rPr>
        <b/>
        <sz val="12"/>
        <rFont val="Times New Roman"/>
        <family val="1"/>
      </rPr>
      <t xml:space="preserve">спеціальний фонд  1 квартал </t>
    </r>
  </si>
  <si>
    <r>
      <t xml:space="preserve"> </t>
    </r>
    <r>
      <rPr>
        <b/>
        <sz val="12"/>
        <rFont val="Times New Roman"/>
        <family val="1"/>
      </rPr>
      <t>загальний фонд  2-4 квартал</t>
    </r>
  </si>
  <si>
    <r>
      <t xml:space="preserve"> </t>
    </r>
    <r>
      <rPr>
        <b/>
        <sz val="12"/>
        <rFont val="Times New Roman"/>
        <family val="1"/>
      </rPr>
      <t>загальний фонд   2-4 квартал</t>
    </r>
  </si>
  <si>
    <t xml:space="preserve">спеціальний фонд   2-4 квартал </t>
  </si>
  <si>
    <r>
      <t xml:space="preserve"> </t>
    </r>
    <r>
      <rPr>
        <b/>
        <sz val="12"/>
        <rFont val="Times New Roman"/>
        <family val="1"/>
      </rPr>
      <t>загальний фонд    2-4 квартал</t>
    </r>
  </si>
  <si>
    <r>
      <t>Вироби текстильні готові (М'який інвентар)  13.92.1.</t>
    </r>
  </si>
  <si>
    <t xml:space="preserve">спеціальний фонд  1 квартал </t>
  </si>
  <si>
    <r>
      <t xml:space="preserve"> </t>
    </r>
    <r>
      <rPr>
        <b/>
        <sz val="12"/>
        <rFont val="Times New Roman"/>
        <family val="1"/>
      </rPr>
      <t xml:space="preserve">спеціальний фонд  2-4 квартал </t>
    </r>
  </si>
  <si>
    <t>(дві тисячі дев'ятнадцять грн. 17 коп.)</t>
  </si>
  <si>
    <r>
      <t>загальний фонд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КРЕДИТОРСЬКА ЗАБОРГОВАНІСТЬ 2014 рік </t>
    </r>
  </si>
  <si>
    <r>
      <t xml:space="preserve"> </t>
    </r>
    <r>
      <rPr>
        <b/>
        <sz val="12"/>
        <rFont val="Times New Roman"/>
        <family val="1"/>
      </rPr>
      <t>загальний фонд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КРЕДИТОРСЬКА ЗАБОРГОВАНІСТЬ 2014 рік </t>
    </r>
  </si>
  <si>
    <t>(дві тисячі п'ятсот п'ятдесят чотири грн.             23 коп.)</t>
  </si>
  <si>
    <r>
      <t xml:space="preserve"> </t>
    </r>
    <r>
      <rPr>
        <b/>
        <sz val="12"/>
        <rFont val="Times New Roman"/>
        <family val="1"/>
      </rPr>
      <t>спеціальний фонд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КРЕДИТОРСЬКА ЗАБОРГОВАНІСТЬ 2014 рік </t>
    </r>
  </si>
  <si>
    <t>(п'ятдесят тисяч сто двадцять п'ять грн. 37 коп.)</t>
  </si>
  <si>
    <r>
      <t xml:space="preserve"> </t>
    </r>
    <r>
      <rPr>
        <b/>
        <sz val="12"/>
        <rFont val="Times New Roman"/>
        <family val="1"/>
      </rPr>
      <t xml:space="preserve">загальний фонд       КРЕДИТОРСЬКА ЗАБОРГОВАНІСТЬ 2014 рік </t>
    </r>
  </si>
  <si>
    <t>(сім тисяч дев'ятсот дев'яносто вісім грн. 24 коп.)</t>
  </si>
  <si>
    <r>
      <t>спеціальний фонд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КРЕДИТОРСЬКА ЗАБОРГОВАНІСТЬ 2014 рік </t>
    </r>
  </si>
  <si>
    <r>
      <t xml:space="preserve"> </t>
    </r>
    <r>
      <rPr>
        <b/>
        <sz val="12"/>
        <rFont val="Times New Roman"/>
        <family val="1"/>
      </rPr>
      <t>загальний фонд, з ПДВ  1 квартал</t>
    </r>
  </si>
  <si>
    <r>
      <t xml:space="preserve"> </t>
    </r>
    <r>
      <rPr>
        <b/>
        <sz val="12"/>
        <rFont val="Times New Roman"/>
        <family val="1"/>
      </rPr>
      <t>загальний фонд, з ПДВ  2-4 квартал</t>
    </r>
  </si>
  <si>
    <r>
      <t xml:space="preserve"> </t>
    </r>
    <r>
      <rPr>
        <b/>
        <sz val="12"/>
        <rFont val="Times New Roman"/>
        <family val="1"/>
      </rPr>
      <t>загальний фонд, з ПДВ    2-4 квартал</t>
    </r>
  </si>
  <si>
    <r>
      <t xml:space="preserve"> </t>
    </r>
    <r>
      <rPr>
        <b/>
        <sz val="12"/>
        <rFont val="Times New Roman"/>
        <family val="1"/>
      </rPr>
      <t>загальний фонд, з ПДВ 2-4 квартал</t>
    </r>
  </si>
  <si>
    <r>
      <t xml:space="preserve">загальний фонд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1 квартал</t>
    </r>
  </si>
  <si>
    <t xml:space="preserve">спеціальний фонд      1 квартал </t>
  </si>
  <si>
    <r>
      <t xml:space="preserve"> </t>
    </r>
    <r>
      <rPr>
        <b/>
        <sz val="12"/>
        <rFont val="Times New Roman"/>
        <family val="1"/>
      </rPr>
      <t>загальний фонд     2-4 квартал</t>
    </r>
  </si>
  <si>
    <r>
      <t xml:space="preserve"> </t>
    </r>
    <r>
      <rPr>
        <b/>
        <sz val="12"/>
        <rFont val="Times New Roman"/>
        <family val="1"/>
      </rPr>
      <t xml:space="preserve">спеціальний фонд      2-4 квартал </t>
    </r>
  </si>
  <si>
    <t xml:space="preserve">спеціальний фонд    1 квартал </t>
  </si>
  <si>
    <t xml:space="preserve">спеціальний фонд   1 квартал </t>
  </si>
  <si>
    <t>загальний фонд   2-4 квартал</t>
  </si>
  <si>
    <t>загальний фонд    2-4 квартал</t>
  </si>
  <si>
    <r>
      <t xml:space="preserve"> </t>
    </r>
    <r>
      <rPr>
        <b/>
        <sz val="12"/>
        <rFont val="Times New Roman"/>
        <family val="1"/>
      </rPr>
      <t>загальний фонд, з ПДВ   2-4 квартал</t>
    </r>
  </si>
  <si>
    <r>
      <t xml:space="preserve"> </t>
    </r>
    <r>
      <rPr>
        <b/>
        <sz val="12"/>
        <rFont val="Times New Roman"/>
        <family val="1"/>
      </rPr>
      <t>загальний фонд  1 квартал</t>
    </r>
  </si>
  <si>
    <t>Ремонтування та технічне обслуговування електронного  й оптичного устатковання /технічне обслуговування рентгенобладнання/ 33.13.1</t>
  </si>
  <si>
    <t>(три тисячі грн. 00 коп.)</t>
  </si>
  <si>
    <t>Послуги з обслуговування програмного забезпечення  (Програмне забезпечення системне на фізичних носіях) 58.29.1</t>
  </si>
  <si>
    <t>(п'ять тисяч грн.00 коп.)</t>
  </si>
  <si>
    <t>(п'ять тисяч грн. 00 коп.)</t>
  </si>
  <si>
    <t>(сорок п'ять тисяч грн. 00 коп.)</t>
  </si>
  <si>
    <t>(сім тисяч грн.00 коп.)</t>
  </si>
  <si>
    <t>(сімсот вісімдесят грн. 00 коп.)</t>
  </si>
  <si>
    <t>(одна тисяча п'ятсот грн. 00 коп.)</t>
  </si>
  <si>
    <t>(двадцять сім тисяч грн. 00 коп.)</t>
  </si>
  <si>
    <t>(одна тисяча вісімсот грн. 00 коп.)</t>
  </si>
  <si>
    <t>(дев'ятсот двадцять грн. 00 коп.)</t>
  </si>
  <si>
    <t>(дев'ять тисяч грн. 00 коп.)</t>
  </si>
  <si>
    <t>(дев'яносто вісім тисяч сімсот шістдесят вісім грн. 00 коп.)</t>
  </si>
  <si>
    <t>(тридцять тисяч грн. 00 коп.)</t>
  </si>
  <si>
    <t>(одна тисяча сімсот вісімнадцять грн. 00 коп.)</t>
  </si>
  <si>
    <t>(дві тисячі вісімсот сорок шість грн. 00 коп.)</t>
  </si>
  <si>
    <t>(одна тисяча шістсот сорок сім грн. 00 коп.)</t>
  </si>
  <si>
    <t>(сто п'ять тисяч вісімсот шістдесят вісім грн. 00 коп.)</t>
  </si>
  <si>
    <t>(одна тисяча сто тридцять одна грн. 00 коп.)</t>
  </si>
  <si>
    <t>(сто шість тисяч дев'ятсот дев'яносто дев'ять грн. 00 коп.)</t>
  </si>
  <si>
    <t>(двадцять тисяч грн. 00 коп.)</t>
  </si>
  <si>
    <t>(двадцять п'ять тисяч грн. 00 коп.)</t>
  </si>
  <si>
    <t>(п'ять тисяч триста сорок шість грн. 00 коп.)</t>
  </si>
  <si>
    <t>(одинадцять тисяч сто тридцять одна грн. 00 коп.)</t>
  </si>
  <si>
    <t>(вісім тисяч п'ятсот двадцять три грн. 00 коп.)</t>
  </si>
  <si>
    <t>(шістдесят тисяч грн. 00 коп.)</t>
  </si>
  <si>
    <t>(десять тисяч грн. 00 коп.)</t>
  </si>
  <si>
    <t>(п'ятнадцять тисяч грн.00 коп.)</t>
  </si>
  <si>
    <t>(три тисячі вісімсот шістдесят дев'ять грн. 00 коп.)</t>
  </si>
  <si>
    <t>(дванадцять тисяч грн. 00 коп.)</t>
  </si>
  <si>
    <t>(двадцять шість тисяч дев'ятсот дев'яносто дев'ять грн. 00 коп.)</t>
  </si>
  <si>
    <t>(дев'яносто сім тисяч чотириста дев'яносто дев'ять грн. 00 коп.)</t>
  </si>
  <si>
    <t>(п'ятдесят дві тисячі п'ятсот грн. 00 коп.)</t>
  </si>
  <si>
    <t>(дев'ятнадцять тисяч п'ятсот шістдесят п'ять грн. 00 коп.)</t>
  </si>
  <si>
    <t>(десять тисяч чотириста тридцять п'ять грн. 00 коп.)</t>
  </si>
  <si>
    <t>(двадцять вісім тисяч сорок три грн. 00 коп.)</t>
  </si>
  <si>
    <t>(шістнадцять тисяч п'ятдесят вісім грн. 00 коп.)</t>
  </si>
  <si>
    <t>(дев'ять тисяч дев'ятсот дев'яносто дев'ять грн. 00 коп.)</t>
  </si>
  <si>
    <t>(шістдесят вісім тисяч шістсот п'ятдесят грн. 00 коп.)</t>
  </si>
  <si>
    <t>(сім тисяч шістсот п'ятдесят грн. 00 коп.)</t>
  </si>
  <si>
    <t>(десять тисяч грн.00 коп.)</t>
  </si>
  <si>
    <t>(одна тисяча грн. 00 коп.)</t>
  </si>
  <si>
    <t>(чотири тисячі грн. 00 коп.)</t>
  </si>
  <si>
    <t>(чотириста грн. 00 коп. )</t>
  </si>
  <si>
    <t>(чотириста грн. 00 коп.)</t>
  </si>
  <si>
    <t>(дві тисячі грн. 00 коп.)</t>
  </si>
  <si>
    <t>(шість тисяч грн. 00 коп. )</t>
  </si>
  <si>
    <t>(вісім тисяч грн.00 коп.)</t>
  </si>
  <si>
    <t>(дві тисячі шістсот грн. 00 коп.)</t>
  </si>
  <si>
    <t>(три тисячі шістсот грн. 00 коп.)</t>
  </si>
  <si>
    <t>(шість тисяч грн. 00 коп.)</t>
  </si>
  <si>
    <t>(одна тисяча двісті шістдесят грн. 00 коп.)</t>
  </si>
  <si>
    <t>(тридцять вісім тисяч грн. 00 коп.)</t>
  </si>
  <si>
    <t>(шість тисяч двісті грн. 00 коп.)</t>
  </si>
  <si>
    <t>(сорок тисяч грн. 00 коп.)</t>
  </si>
  <si>
    <t>(триста грн. 00 коп.)</t>
  </si>
  <si>
    <t>(шість тисяч двісті шістдесят три грн. 00 коп.)</t>
  </si>
  <si>
    <t>(одна тисяча вісімсот шістдесят грн.00 коп.)</t>
  </si>
  <si>
    <t>(двадцять шість тисяч шістьсот грн. 00 коп.)</t>
  </si>
  <si>
    <t>(тридцять чотири тисячі грн. 00 коп.)</t>
  </si>
  <si>
    <t>(дві тисячі сто грн. 00 коп.)</t>
  </si>
  <si>
    <t>(чотирнадцять тисяч чотириста грн. 00 коп.)</t>
  </si>
  <si>
    <t>(три тисячі триста двадцять три грн. 00 коп.)</t>
  </si>
  <si>
    <t>(чотири тисячі сто грн. 00 коп.)</t>
  </si>
  <si>
    <t>(двадцять тисяч грн. 00коп.)</t>
  </si>
  <si>
    <t>(тридцять сім тисяч сімсот вісімдесят чотири грн. 00 коп.)</t>
  </si>
  <si>
    <r>
      <t>(</t>
    </r>
    <r>
      <rPr>
        <sz val="12"/>
        <rFont val="Times New Roman"/>
        <family val="1"/>
      </rPr>
      <t>вісімсот грн. 00 коп.)</t>
    </r>
  </si>
  <si>
    <t>(одна тисяча сімсот тридцять грн. 00 коп.)</t>
  </si>
  <si>
    <t>(вісім тисяч грн. 00 коп.)</t>
  </si>
  <si>
    <t>(три тисячі шістсот одна грн. 00 коп.)</t>
  </si>
  <si>
    <t>(шістдесят сім тисяч вісімсот сімнадцять грн. 00 коп.)</t>
  </si>
  <si>
    <t>(чотири тисячі двісті п'ятнадцять грн. 00 коп.)</t>
  </si>
  <si>
    <t>(двадцять шість грн. 00 коп.)</t>
  </si>
  <si>
    <t>(шістдесят грн. 00 коп.)</t>
  </si>
  <si>
    <t>(двадцять одна тисяча грн. 00 коп.)</t>
  </si>
  <si>
    <t>(вісімсот вісімнадцять тисяч грн. 00 коп.)</t>
  </si>
  <si>
    <t>(сто тридцять одна тисяча одна грн. 00 коп.)</t>
  </si>
  <si>
    <t>спеціальний фонд з ПДВ  2-4 квартал</t>
  </si>
  <si>
    <r>
      <t>спеціальний фонд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КРЕДИТОРСЬКА ЗАБОРГОВАНІСТЬ  2014 рік</t>
    </r>
  </si>
  <si>
    <r>
      <t xml:space="preserve">спеціальний фонд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КРЕДИТОРСЬКА ЗАБОРГОВАНІСТЬ 2014 рік </t>
    </r>
  </si>
  <si>
    <r>
      <t>спеціальний фонд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КРЕДИТОРСЬКА ЗАБОРГОВАНІСТЬ 2014 рік </t>
    </r>
  </si>
  <si>
    <r>
      <t xml:space="preserve"> </t>
    </r>
    <r>
      <rPr>
        <b/>
        <sz val="12"/>
        <rFont val="Times New Roman"/>
        <family val="1"/>
      </rPr>
      <t xml:space="preserve">спеціальний фонд                   </t>
    </r>
  </si>
  <si>
    <r>
      <t>спеціальний фонд міської ради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КРЕДИТОРСЬКА ЗАБОРГОВАНІСТЬ 2014 рік</t>
    </r>
  </si>
  <si>
    <t xml:space="preserve"> загальний фонд фонд   2-4 квартал </t>
  </si>
  <si>
    <r>
      <t>спеціальний фонд міської ради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КРЕДИТОРСЬКА ЗАБОРГОВАНІСТЬ 2014 рік</t>
    </r>
  </si>
  <si>
    <r>
      <t>Вироби текстильні готові (М'який інвентар)  13.92.1.</t>
    </r>
    <r>
      <rPr>
        <b/>
        <sz val="14"/>
        <rFont val="Times New Roman"/>
        <family val="1"/>
      </rPr>
      <t>080600</t>
    </r>
  </si>
  <si>
    <t>Препарати фармацевтичні, інші /реактиви лабораторні/ 21.20.2</t>
  </si>
  <si>
    <t>Пестициди та інші агрохімічні продукти  /засоби дезинфікуючі/ 20.20.1</t>
  </si>
  <si>
    <t>Консерви та готові страви з м'яса, м'ясних субпродуктів чи крові / колбаса, сарделі, печінка/ 10.13.1</t>
  </si>
  <si>
    <r>
      <t xml:space="preserve">Консерви та готові страви з м'яса, м'ясних субпродуктів чи крові / колбаса, сарделі, печінка/ </t>
    </r>
    <r>
      <rPr>
        <b/>
        <sz val="14"/>
        <rFont val="Times New Roman"/>
        <family val="1"/>
      </rPr>
      <t>081007 10.13.1</t>
    </r>
  </si>
  <si>
    <t>Соки фруктові та овочеві 10.32.1</t>
  </si>
  <si>
    <t>(сім тисяч триста дев'яносто грн 00 коп.)</t>
  </si>
  <si>
    <t>(дві тисячі п'ятьсот грн. 00 коп.)</t>
  </si>
  <si>
    <t>(одна тисяча п'ятьсот грн. 00 коп.)</t>
  </si>
  <si>
    <t>(шістсот п'ятдесят грн. 00 коп.)</t>
  </si>
  <si>
    <t>(триста  п'ятдесят грн. 00 коп.)</t>
  </si>
  <si>
    <t>(шістсот дев'яносто грн. 00 коп.)</t>
  </si>
  <si>
    <t>(вісім тисяч п'ятьсот грн. 00 коп.)</t>
  </si>
  <si>
    <t>(дев'ятнадцять тисяч дев'ятсот п'ятдесят грн. 00 коп.)</t>
  </si>
  <si>
    <t>(тридцять три тисячі двісті п'ятдесят грн. 00 коп.)</t>
  </si>
  <si>
    <t>(одна тисяча п'ятдесят грн. 00 коп.)</t>
  </si>
  <si>
    <t>(тридцять одна тисяча сімсот тридцять дев'ять грн. 00 коп.)</t>
  </si>
  <si>
    <t>(сорок одна тисяча триста дев'яносто дев'ять грн. 00 коп.)</t>
  </si>
  <si>
    <t>(дев'ять тисяч дев'яносто сім грн. 00 коп.)</t>
  </si>
  <si>
    <t>(дванадцять тисяч п'ятсот дев'яносто п'ять грн. 00 коп.)</t>
  </si>
  <si>
    <t>(п'ятдесят дві тисячі шістсот двадцять п'ять грн. 00 коп.)</t>
  </si>
  <si>
    <t>(сім тисяч сто дев'яносто дві грн. 00 коп.)</t>
  </si>
  <si>
    <t>(чотириста дев'яносто дві тисячі п'ятьсот вісімдесят вісім грн. 00 коп.)</t>
  </si>
  <si>
    <t>(двісті п'ятдесят дві тисячі вісімсот тридцять шість грн. 73 коп.)</t>
  </si>
  <si>
    <t>(сто сорок вісім тисяч сімсот сорок п'ять грн. 41 коп.)</t>
  </si>
  <si>
    <t>(сімдесят одна тисяча дев'ятьсот шістдесят грн. 00 коп.)</t>
  </si>
  <si>
    <t>(триста дев'яносто грн. 00 коп.)</t>
  </si>
  <si>
    <t>(сімсот п'ятдесят чотири грн. 00 коп.)</t>
  </si>
  <si>
    <t>(тринадцять тисяч п'ятсот грн. 00 коп.)</t>
  </si>
  <si>
    <t>(одна тисяча шістсот дев'ятнадцять грн. 00 коп.)</t>
  </si>
  <si>
    <t>(сто шістдесят п'ять тисяч грн. 00 коп.)</t>
  </si>
  <si>
    <t>(дев'яносто дев'ять тисяч вісімсот десять грн. 00 коп.)</t>
  </si>
  <si>
    <t>(п'ятдесят тисяч грн. 00 коп.)</t>
  </si>
  <si>
    <t>(дев'ятьсот дев'яносто дев'ять тисяч дев'ятьсот дев'яносто дев'ять грн. 00 коп.)</t>
  </si>
  <si>
    <t>(триста двадцять дев'ять тисяч сто п'ятдесят вісім грн. 80 коп.)</t>
  </si>
  <si>
    <t>(чотириста п'ятдесят дев'ять тисяч грн. 00 коп.)</t>
  </si>
  <si>
    <t>Труби та трубки круглого поперечного перерізу, зварні, зовнішнього діаметра не більше ніж 406,4мм зі сталі, інші 24.20.33</t>
  </si>
  <si>
    <t>Труби, трубки, шланги та фітинги пластмасові  22.21.2</t>
  </si>
  <si>
    <t>(одна тисяча вісімсот п'ятнадцять грн. 00 коп.)</t>
  </si>
  <si>
    <t>(три тисячі триста вісімдесят шість грн. 56 коп.)</t>
  </si>
  <si>
    <t>Вироби пластмасові для будівництва: лінолеум і покриви на підлогу, тверді не пластикові 22.23.1</t>
  </si>
  <si>
    <t>Фарби та лаки, інші: сикативи готові 20.30.22</t>
  </si>
  <si>
    <t>Устаткування електричне, інше та його частини  (тени з комплектом кріплення) 27.90.1</t>
  </si>
  <si>
    <t>Прилади для вимірювання чи перевіряння витрати, рівня, тиску та інших замінних характеристик рідини і газів (манометри кисневі) 26.51.52</t>
  </si>
  <si>
    <t>(шістсот дванадцять грн. 00 коп.)</t>
  </si>
  <si>
    <t>(три тисячі чотириста сімдесят чотири  грн. 00 коп.)</t>
  </si>
  <si>
    <t>(шість тисяч чотириста шість  грн. 75 коп.)</t>
  </si>
  <si>
    <t>(дев'ятсот п'ятдесят чотири  грн. 00 коп.)</t>
  </si>
  <si>
    <t>(одна тисяча дев'ятсот вісімдесят  грн 00 коп.)</t>
  </si>
  <si>
    <t>(одна тисяча дев'яносто дві  грн. 00 коп.)</t>
  </si>
  <si>
    <t>(три  тисячі грн. 00 коп.)</t>
  </si>
  <si>
    <t>(одна тисяча п'ятсот дев'яносто  грн. 00 коп.)</t>
  </si>
  <si>
    <t>(три тисячі  двісті десять  грн. 00 коп.)</t>
  </si>
  <si>
    <t>(одна  тисяча двісті сорок  грн. 00 коп.)</t>
  </si>
  <si>
    <t>(одна тисяча триста двадцять п'ять  грн. 00 коп.)</t>
  </si>
  <si>
    <t>(дві тисячі  п'ятсот двадцять  грн. 00 коп.)</t>
  </si>
  <si>
    <t>(дев'ятьсот п'ятдесят чотири грн. 00 коп.)</t>
  </si>
  <si>
    <t>(одна тисяча п'ятсот вісімдесят шість  грн. 25 коп.)</t>
  </si>
  <si>
    <t>Додаток до річного плану закупівель, що здіснюються без проведення процедур закупівель на 2015 р.                                                                                                                        по КЗ "Херсонська міська клінічна лікарня ім. А. і О. Тропіних" ЄДРПОУ 02004120</t>
  </si>
  <si>
    <t>загальний фонд,  з ПДВ                          2-4 квартал</t>
  </si>
  <si>
    <r>
      <t xml:space="preserve"> </t>
    </r>
    <r>
      <rPr>
        <b/>
        <sz val="12"/>
        <rFont val="Times New Roman"/>
        <family val="1"/>
      </rPr>
      <t>загальний фонд    3-4 квартал</t>
    </r>
  </si>
  <si>
    <t>Оброблення та розподіляння води трубопроводами (централізоване водопостачання) 36.00.2</t>
  </si>
  <si>
    <t xml:space="preserve">Послуги каналізаційні (послуги з централізованого водовідведення)   37.00.1 </t>
  </si>
  <si>
    <t>загальний фонд  з ПДВ 3-4  квартал</t>
  </si>
  <si>
    <t>загальний фонд з ПДВ 3-4 квартал</t>
  </si>
  <si>
    <t>Енергія електрична   35.11.1</t>
  </si>
  <si>
    <t>(сто сорок вісім грн. 00 коп.)</t>
  </si>
  <si>
    <t xml:space="preserve">конкурсних торгів                                                      __________________ О.В. Гудкова </t>
  </si>
  <si>
    <t>спеціальний фонд 3-4 квартал</t>
  </si>
  <si>
    <t>(сто шістдесят  тисяч грн. 00 коп.)</t>
  </si>
  <si>
    <t>Капітальний ремонт з благоустрою території КЗ "Херсонська міська клінічна лікарня ім. А. і О. Тропіних" по вул. Комарова,2                        в м.Херсоні</t>
  </si>
  <si>
    <t>Реконструкція будівлі конференційної зали  в межах існуючих фундаментів на території  КЗ "Херсонська міська клінічна лікарня ім. А. і О. Тропіних" по вул. Комарова,2                        в м.Херсоні</t>
  </si>
  <si>
    <t xml:space="preserve">спеціальний фонд  3-4 квартал </t>
  </si>
  <si>
    <t>( п'ять тисяч грн. 00 коп.)</t>
  </si>
  <si>
    <t>(п'ять  тисяч вісімсот вісімдесят грн. 00 коп.)</t>
  </si>
  <si>
    <t>(дванадцять тисяч п'ятсот грн. 00 коп.)</t>
  </si>
  <si>
    <t>(сімдесят вісім тисяч шістсот грн. 00 коп.)</t>
  </si>
  <si>
    <t>(три тисячі вісімсот дев'яносто шість грн. 00 коп.)</t>
  </si>
  <si>
    <t>(шістсот три грн. 00 коп.)</t>
  </si>
  <si>
    <t>(двадцять шість тисяч шістсот грн. 00 коп.)</t>
  </si>
  <si>
    <t>(п'ять тисяч чотириста дев'яносто п'ять  грн. 00 коп.)</t>
  </si>
  <si>
    <t>(дев'ять тисяч п'ятсот вісімдесят три  грн. 00 коп.)</t>
  </si>
  <si>
    <t>(тридцять одна тисяча сімсот сорок вісім  грн. 00 коп.)</t>
  </si>
  <si>
    <t>(одинадцять тисяч сто сімдесят чотири грн. 00 коп.)</t>
  </si>
  <si>
    <t xml:space="preserve">загальний фонд 4 квартал,  додаткові кошти                    </t>
  </si>
  <si>
    <t>(сто сорок три тисячі п'ятсот вісім грн. 00 коп.)</t>
  </si>
  <si>
    <t>(сорок одна тисяча вісімсот двадцять вісім грн. 00 коп.)</t>
  </si>
  <si>
    <t>загальний фонд 4 квартал</t>
  </si>
  <si>
    <r>
      <t xml:space="preserve"> </t>
    </r>
    <r>
      <rPr>
        <b/>
        <sz val="12"/>
        <rFont val="Times New Roman"/>
        <family val="1"/>
      </rPr>
      <t>загальний фонд   4 квартал</t>
    </r>
  </si>
  <si>
    <t xml:space="preserve">Препарати фармацевтичні , інші (Алерген туберкульозний очищений у стандартному розведенні (очищений туберкулін) 21.20.2   </t>
  </si>
  <si>
    <t>(тридцять сім тисяч сімсот двадцять п'ять грн. 00 коп.)</t>
  </si>
  <si>
    <t>Меблі медичні, хірургічні, стоматологічні та ветеринарні; крісла парикмахерські та подібні крісла; їхні  частини (меблі медичні та хірургічні-стіл операційний "Біомед" 3008А) 32.50.3</t>
  </si>
  <si>
    <t>(сімдесят тисяч грн.              00 коп.)</t>
  </si>
  <si>
    <t>(шістдесят тисяч грн.           00 коп.)</t>
  </si>
  <si>
    <t>(сімдесят тисяч грн.             00 коп.)</t>
  </si>
  <si>
    <t xml:space="preserve">Устатковання електричне, інше та його частини ( 27.90.11-00.00 Машини й апаратура електричні спеціалізовані -Насос вакуумний для терапії ран NP 32 S) 
27.90.1
</t>
  </si>
  <si>
    <t xml:space="preserve">Устатковання радіологічне, електромедичне та електротерапевтичне устаткування (26.60.13-00.00 Апарати, що використовують ультрафіолетове чи інфрачервоне випромінювання, застосовувані у медицині, хірургії, стоматології чи ветеринарії -медичний світлотерапевтичний апарат БІОПТРОН-Про 1 зі штативом)) 26.60.1 </t>
  </si>
  <si>
    <t>(вісімнадцять  тисяч грн. 00 коп.)</t>
  </si>
  <si>
    <t>(дев'ятнадцять тисяч двісті вісімнадцять грн. 48 коп.)</t>
  </si>
  <si>
    <t>(шість тисяч двісті тридцять дев'ять грн. 80 коп.)</t>
  </si>
  <si>
    <r>
      <t xml:space="preserve"> </t>
    </r>
    <r>
      <rPr>
        <b/>
        <sz val="12"/>
        <rFont val="Times New Roman"/>
        <family val="1"/>
      </rPr>
      <t>загальний фонд    4 квартал</t>
    </r>
  </si>
  <si>
    <t>(п'ять тисяч сто сорок сім грн. 44 коп.)</t>
  </si>
  <si>
    <r>
      <t xml:space="preserve">Вироби з вулканізованої ґуми, н. в. і. у.; ґума тверда; вироби з твердої ґуми                   / медичні рукавички/ </t>
    </r>
    <r>
      <rPr>
        <sz val="14"/>
        <rFont val="Times New Roman"/>
        <family val="1"/>
      </rPr>
      <t xml:space="preserve">   22.19.7</t>
    </r>
  </si>
  <si>
    <t>(десять тисяч дев'ятсот дев'ятнадцять грн.40 коп.)</t>
  </si>
  <si>
    <r>
      <t xml:space="preserve"> </t>
    </r>
    <r>
      <rPr>
        <b/>
        <sz val="12"/>
        <rFont val="Times New Roman"/>
        <family val="1"/>
      </rPr>
      <t>загальний фонд     4 квартал</t>
    </r>
  </si>
  <si>
    <t>(вісімсот сімдесят п'ять гнр. 00 коп.)</t>
  </si>
  <si>
    <t>Інструменти і прилади медичні, хірургічні та стоматологічні (витратний матеріал) 32.50.1</t>
  </si>
  <si>
    <t>Вироби медичної та хірургічної призначеності, інші  (витратний матеріал)32.50.5</t>
  </si>
  <si>
    <t>Прилади оптичні, інші, та їхні частини     26.70.2</t>
  </si>
  <si>
    <t xml:space="preserve">Препарати фармацевтичні , інші (тести СНІД  21.20.23) </t>
  </si>
  <si>
    <r>
      <t xml:space="preserve"> </t>
    </r>
    <r>
      <rPr>
        <b/>
        <sz val="12"/>
        <rFont val="Times New Roman"/>
        <family val="1"/>
      </rPr>
      <t>загальний фонд без ПДВ                      4 квартал</t>
    </r>
  </si>
  <si>
    <r>
      <t xml:space="preserve"> </t>
    </r>
    <r>
      <rPr>
        <b/>
        <sz val="12"/>
        <rFont val="Times New Roman"/>
        <family val="1"/>
      </rPr>
      <t>загальний фонд  без ПДВ                    4 квартал</t>
    </r>
  </si>
  <si>
    <t>загальний фонд  без ПДВ                    4 квартал</t>
  </si>
  <si>
    <r>
      <t xml:space="preserve"> </t>
    </r>
    <r>
      <rPr>
        <b/>
        <sz val="12"/>
        <rFont val="Times New Roman"/>
        <family val="1"/>
      </rPr>
      <t>загальний фонд   з ПДВ                       4 квартал</t>
    </r>
  </si>
  <si>
    <r>
      <t xml:space="preserve"> </t>
    </r>
    <r>
      <rPr>
        <b/>
        <sz val="12"/>
        <rFont val="Times New Roman"/>
        <family val="1"/>
      </rPr>
      <t>загальний фонд   з ПДВ                      4 квартал</t>
    </r>
  </si>
  <si>
    <t xml:space="preserve">Препарати фармацевтичні, інші / вакцина/ 21.20.2  </t>
  </si>
  <si>
    <t>(чотирнадцять  тисяч грн. 00 коп.)</t>
  </si>
  <si>
    <t>(шістдесят шість тисяч вісімсот одинадцять  грн. 00 коп.)</t>
  </si>
  <si>
    <t>(двадцять сім  тисяч грн. 00 коп.)</t>
  </si>
  <si>
    <t>(сім  тисяч грн. 00 коп.)</t>
  </si>
  <si>
    <t>(чотири тисячі грн.              00 коп.)</t>
  </si>
  <si>
    <t>(дванадцять тисяч дев'ятсот дев'яносто  грн. 00 коп.)</t>
  </si>
  <si>
    <t>(десять  тисяч грн. 00 коп.)</t>
  </si>
  <si>
    <t>(двадцять п'ять тисяч шістсот шістдесят грн.             00 коп.)</t>
  </si>
  <si>
    <r>
      <t xml:space="preserve"> </t>
    </r>
    <r>
      <rPr>
        <b/>
        <sz val="12"/>
        <rFont val="Times New Roman"/>
        <family val="1"/>
      </rPr>
      <t>загальний фонд  4 квартал</t>
    </r>
  </si>
  <si>
    <t xml:space="preserve">спеціальний фонд  4 квартал </t>
  </si>
  <si>
    <t>у т.ч.кредиторка</t>
  </si>
  <si>
    <t xml:space="preserve">У т. ч. загальний </t>
  </si>
  <si>
    <t>(шістнадцять тисяч сімсот  сімдесят шість  грн.            98 коп.)</t>
  </si>
  <si>
    <t xml:space="preserve"> п'ятдесят дев'ять  тисяч грн. 00 коп.)</t>
  </si>
  <si>
    <t>(тридцять одна  тисяча грн. 00 коп.)</t>
  </si>
  <si>
    <t>(двісті двадцять одна тисяча двісті тридцять вісім  грн. 00 коп.)</t>
  </si>
  <si>
    <t>(дев'ять тисяч шістсот шістдесят шість грн. 00 коп.)</t>
  </si>
  <si>
    <t>(дві тисячі дев'ятсот сорок одна  грн. 00 коп.)</t>
  </si>
  <si>
    <t>(дванадцять  тисяч  п'ятсот дев'яносто п'ять  грн. 22 коп.)</t>
  </si>
  <si>
    <t>(вісімнадцять  тисяч п'ятсот сімдесят шість   грн. 00 коп.)</t>
  </si>
  <si>
    <t xml:space="preserve">Провітаміни, вітаміни й гормони; глікозиди та алкалоїди рослинного походження та їхні похідні; антибіотики 21.10.5 </t>
  </si>
  <si>
    <t>(шістдесят  тисяч грн. 00 коп.)</t>
  </si>
  <si>
    <t>(шістдесят шість тисяч чотириста дев'яносто одна  грн. 41 коп.)</t>
  </si>
  <si>
    <t>загальний фонд       4 квартал</t>
  </si>
  <si>
    <r>
      <t xml:space="preserve"> </t>
    </r>
    <r>
      <rPr>
        <b/>
        <sz val="12"/>
        <rFont val="Times New Roman"/>
        <family val="1"/>
      </rPr>
      <t>загальний фонд          4 квартал</t>
    </r>
  </si>
  <si>
    <r>
      <t xml:space="preserve"> </t>
    </r>
    <r>
      <rPr>
        <b/>
        <sz val="12"/>
        <rFont val="Times New Roman"/>
        <family val="1"/>
      </rPr>
      <t>загальний фонд         4 квартал</t>
    </r>
  </si>
  <si>
    <t>Спирти, феноли, фенолоспирти та їхні галогено-сульфо- нітрони нітрозопохідні, спирти жирні технічні 20.14.2</t>
  </si>
  <si>
    <t>(п'ятдесят   дев'ять тисяч дев'ятсот  дев'ять  грн. 00 коп.)</t>
  </si>
  <si>
    <r>
      <t xml:space="preserve"> </t>
    </r>
    <r>
      <rPr>
        <b/>
        <sz val="12"/>
        <rFont val="Times New Roman"/>
        <family val="1"/>
      </rPr>
      <t>загальний фонд   2- 4 квартал</t>
    </r>
  </si>
  <si>
    <t>( дев'яносто сім тисяч  сімсот п'ятдесят п'ять   грн. 00 коп.)</t>
  </si>
  <si>
    <t>(двадцять шість тисяч  дев'ятсот п'ятдесят дев'ять грн. 00 коп.)</t>
  </si>
  <si>
    <t>(сто сорок дев'ять тисяч сімсот сімдесят дві грн. 93 коп.)</t>
  </si>
  <si>
    <t>(сорок  тисяч двісті п'ятдесят грн. 00 коп.)</t>
  </si>
  <si>
    <t>(дев'яносто одна  тисяча шістсот тридцять дві  грн. 00 коп.)</t>
  </si>
  <si>
    <t>(сорок  вісім тисяч триста сорок дев'ять грн. 00 коп.)</t>
  </si>
  <si>
    <t>(тридцять  тисяч дев'ятсот десять  грн. 00 коп.)</t>
  </si>
  <si>
    <t>(п'ятдесят дві   тисячі  шістсот  грн. 70 коп.)</t>
  </si>
  <si>
    <t>(сто тридцять чотири тисячі  п'ятсот  дев'яносто вісім  грн.00 коп.)</t>
  </si>
  <si>
    <t>(три тисячі вісімсот три  грн. 64 коп.)</t>
  </si>
  <si>
    <t>(двадцять п'ять   тисяч грн.00 коп.)</t>
  </si>
  <si>
    <t>(чотирнадцять тисяч грн.        00 коп.)</t>
  </si>
  <si>
    <t>(одинадцять  тисяч грн. 00 коп. )</t>
  </si>
  <si>
    <t>(двадцять три тисячі грн.00 коп.)</t>
  </si>
  <si>
    <t>(сорок дві  тисячі п'ятсот двадцять вісім  грн. 00 коп.)</t>
  </si>
  <si>
    <t>(три   тисячі  грн. 00 коп.)</t>
  </si>
  <si>
    <t>(п'ятнадцять  тисяч двісті сімдесят дві  грн. 00 коп.)</t>
  </si>
  <si>
    <t>(сорок сім  тисяч двісті шістдесят  п'ять   грн.                       00 коп.)</t>
  </si>
  <si>
    <t>у т. ч. спеціальний</t>
  </si>
  <si>
    <t>у т. ч. кредиторка</t>
  </si>
  <si>
    <t>(дві тисячі  сто двадцять чотири  грн. 00 коп.)</t>
  </si>
  <si>
    <t>(сорок тисяч  шістсот  грн.      00  коп.)</t>
  </si>
  <si>
    <t xml:space="preserve"> (тридцять сім  тисяч   сімсот  тридцять чотири   грн. 00 коп.)</t>
  </si>
  <si>
    <t>(чотири тисячі чотириста вісімдесят три  грн. 00 коп.)</t>
  </si>
  <si>
    <t>(п'ять тисяч  чотириста сімдесят   грн. 00 коп.)</t>
  </si>
  <si>
    <t>(дві тисячі сім грн. 51 коп.)</t>
  </si>
  <si>
    <t>(двадцять тисяч п'ятсот  дев'яносто шість  грн. 25 коп.)</t>
  </si>
  <si>
    <t>(десять тисяч  шістсот чотирнадцять  грн. 00 коп.)</t>
  </si>
  <si>
    <t>(тридцять чотири тисячі сто   грн.82 коп.)</t>
  </si>
  <si>
    <t>(шістдесят три  тисячі  сто двадцять  чотири  грн. 00 коп.)</t>
  </si>
  <si>
    <t>(тридцять сім  грн. 72 коп.)</t>
  </si>
  <si>
    <t>(п'ять тисяч дев'ятсот сімдесят шість  грн. 00 коп.)</t>
  </si>
  <si>
    <t>(сімсот десять тисяч дев'ятсот сімдесят  вісім грн. 00 коп.)</t>
  </si>
  <si>
    <t xml:space="preserve">Страхування добровільних пожарних дружин </t>
  </si>
  <si>
    <t>(чотири тисячі п'ятсот двадцять шість)</t>
  </si>
  <si>
    <t>у т.ч. кредиторка (спеціальний фонд)</t>
  </si>
  <si>
    <t xml:space="preserve">Затверджений рішенням комітету з конкурсних торгів від        № 50 від 29.12.2015  </t>
  </si>
  <si>
    <t>у т.ч. спеціальний</t>
  </si>
  <si>
    <t>(три тисячі сто девяносто чотири грн. 40 коп.)</t>
  </si>
  <si>
    <t>(двісті шістдесят сім  тисяч сімсот шістдесят  п'ять  грн. 70 коп.)</t>
  </si>
  <si>
    <t>Утилізація люмінесцентних ламп</t>
  </si>
  <si>
    <r>
      <t xml:space="preserve"> </t>
    </r>
    <r>
      <rPr>
        <b/>
        <sz val="12"/>
        <rFont val="Times New Roman"/>
        <family val="1"/>
      </rPr>
      <t xml:space="preserve">спеціальний фонд     4 квартал              </t>
    </r>
  </si>
  <si>
    <t xml:space="preserve">загальний фонд 4 квартал               </t>
  </si>
  <si>
    <t>(одинадцять  тисяч  дев'ятсот шістдесят шість грн. 00 коп.)</t>
  </si>
  <si>
    <t>(п'ятдесят  тисяч   грн. 00 коп.)</t>
  </si>
  <si>
    <t>(триста шістдесят дев'ять тисяч вісімсот десять грн. 45 коп.)</t>
  </si>
  <si>
    <t>(дев'яносто вісім тисяч сімсот сорок три грн. 23 коп.)</t>
  </si>
  <si>
    <t>(шістсот п'ятдесят чотири тисячі   грн. 20 коп.)</t>
  </si>
  <si>
    <t>(дванадцять тисяч двісті сімдесят шість   грн. 01 коп.)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</si>
</sst>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_(&quot;$&quot;* #,##0.00_);_(&quot;$&quot;* \(#,##0.00\);_(&quot;$&quot;* &quot;-&quot;??_);_(@_)"/>
    <numFmt numFmtId="182" formatCode="#,##0.00&quot;р.&quot;"/>
    <numFmt numFmtId="183" formatCode="#,##0.00_ ;\-#,##0.00\ "/>
    <numFmt numFmtId="184" formatCode="#,##0_ ;\-#,##0\ "/>
    <numFmt numFmtId="185" formatCode="#,##0.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21" fillId="3" borderId="12" xfId="0" applyNumberFormat="1" applyFont="1" applyFill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2" fillId="0" borderId="12" xfId="0" applyNumberFormat="1" applyFont="1" applyBorder="1" applyAlignment="1">
      <alignment horizontal="center" wrapText="1"/>
    </xf>
    <xf numFmtId="4" fontId="21" fillId="3" borderId="12" xfId="0" applyNumberFormat="1" applyFont="1" applyFill="1" applyBorder="1" applyAlignment="1">
      <alignment wrapText="1"/>
    </xf>
    <xf numFmtId="4" fontId="21" fillId="24" borderId="12" xfId="0" applyNumberFormat="1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wrapText="1"/>
    </xf>
    <xf numFmtId="4" fontId="21" fillId="0" borderId="12" xfId="0" applyNumberFormat="1" applyFont="1" applyBorder="1" applyAlignment="1">
      <alignment wrapText="1"/>
    </xf>
    <xf numFmtId="4" fontId="21" fillId="0" borderId="13" xfId="0" applyNumberFormat="1" applyFont="1" applyBorder="1" applyAlignment="1">
      <alignment wrapText="1"/>
    </xf>
    <xf numFmtId="4" fontId="23" fillId="25" borderId="12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2" borderId="0" xfId="0" applyFill="1" applyAlignment="1">
      <alignment/>
    </xf>
    <xf numFmtId="4" fontId="21" fillId="25" borderId="1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" fontId="21" fillId="7" borderId="12" xfId="0" applyNumberFormat="1" applyFont="1" applyFill="1" applyBorder="1" applyAlignment="1">
      <alignment horizontal="center"/>
    </xf>
    <xf numFmtId="4" fontId="23" fillId="7" borderId="12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 horizontal="left"/>
    </xf>
    <xf numFmtId="0" fontId="21" fillId="24" borderId="13" xfId="0" applyFont="1" applyFill="1" applyBorder="1" applyAlignment="1">
      <alignment/>
    </xf>
    <xf numFmtId="4" fontId="21" fillId="24" borderId="12" xfId="0" applyNumberFormat="1" applyFont="1" applyFill="1" applyBorder="1" applyAlignment="1">
      <alignment horizontal="center"/>
    </xf>
    <xf numFmtId="4" fontId="21" fillId="24" borderId="12" xfId="0" applyNumberFormat="1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4" fontId="21" fillId="0" borderId="12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4" fontId="23" fillId="0" borderId="12" xfId="0" applyNumberFormat="1" applyFont="1" applyFill="1" applyBorder="1" applyAlignment="1">
      <alignment horizontal="center"/>
    </xf>
    <xf numFmtId="4" fontId="23" fillId="25" borderId="13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0" fontId="21" fillId="24" borderId="13" xfId="0" applyFont="1" applyFill="1" applyBorder="1" applyAlignment="1">
      <alignment horizontal="right"/>
    </xf>
    <xf numFmtId="0" fontId="21" fillId="0" borderId="13" xfId="0" applyFont="1" applyBorder="1" applyAlignment="1">
      <alignment horizontal="left"/>
    </xf>
    <xf numFmtId="4" fontId="21" fillId="3" borderId="12" xfId="0" applyNumberFormat="1" applyFont="1" applyFill="1" applyBorder="1" applyAlignment="1">
      <alignment/>
    </xf>
    <xf numFmtId="4" fontId="23" fillId="3" borderId="12" xfId="0" applyNumberFormat="1" applyFont="1" applyFill="1" applyBorder="1" applyAlignment="1">
      <alignment/>
    </xf>
    <xf numFmtId="4" fontId="23" fillId="0" borderId="12" xfId="0" applyNumberFormat="1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0" fontId="0" fillId="24" borderId="0" xfId="0" applyFill="1" applyAlignment="1">
      <alignment/>
    </xf>
    <xf numFmtId="4" fontId="23" fillId="24" borderId="12" xfId="0" applyNumberFormat="1" applyFont="1" applyFill="1" applyBorder="1" applyAlignment="1">
      <alignment horizontal="center"/>
    </xf>
    <xf numFmtId="4" fontId="23" fillId="24" borderId="12" xfId="0" applyNumberFormat="1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vertical="center" wrapText="1"/>
    </xf>
    <xf numFmtId="4" fontId="22" fillId="7" borderId="12" xfId="0" applyNumberFormat="1" applyFont="1" applyFill="1" applyBorder="1" applyAlignment="1">
      <alignment horizontal="center" wrapText="1"/>
    </xf>
    <xf numFmtId="0" fontId="0" fillId="7" borderId="0" xfId="0" applyFill="1" applyAlignment="1">
      <alignment/>
    </xf>
    <xf numFmtId="4" fontId="21" fillId="3" borderId="13" xfId="0" applyNumberFormat="1" applyFont="1" applyFill="1" applyBorder="1" applyAlignment="1">
      <alignment horizontal="center"/>
    </xf>
    <xf numFmtId="4" fontId="23" fillId="7" borderId="13" xfId="0" applyNumberFormat="1" applyFont="1" applyFill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4" fontId="23" fillId="25" borderId="12" xfId="0" applyNumberFormat="1" applyFont="1" applyFill="1" applyBorder="1" applyAlignment="1">
      <alignment/>
    </xf>
    <xf numFmtId="4" fontId="23" fillId="7" borderId="12" xfId="0" applyNumberFormat="1" applyFont="1" applyFill="1" applyBorder="1" applyAlignment="1">
      <alignment/>
    </xf>
    <xf numFmtId="0" fontId="21" fillId="15" borderId="13" xfId="0" applyFont="1" applyFill="1" applyBorder="1" applyAlignment="1">
      <alignment horizontal="left"/>
    </xf>
    <xf numFmtId="0" fontId="21" fillId="15" borderId="13" xfId="0" applyFont="1" applyFill="1" applyBorder="1" applyAlignment="1">
      <alignment/>
    </xf>
    <xf numFmtId="4" fontId="21" fillId="15" borderId="13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9" fillId="0" borderId="0" xfId="0" applyFont="1" applyBorder="1" applyAlignment="1">
      <alignment/>
    </xf>
    <xf numFmtId="4" fontId="21" fillId="0" borderId="12" xfId="0" applyNumberFormat="1" applyFont="1" applyFill="1" applyBorder="1" applyAlignment="1">
      <alignment horizontal="center"/>
    </xf>
    <xf numFmtId="4" fontId="22" fillId="0" borderId="13" xfId="0" applyNumberFormat="1" applyFont="1" applyBorder="1" applyAlignment="1">
      <alignment horizontal="center" wrapText="1"/>
    </xf>
    <xf numFmtId="4" fontId="22" fillId="25" borderId="12" xfId="0" applyNumberFormat="1" applyFont="1" applyFill="1" applyBorder="1" applyAlignment="1">
      <alignment horizontal="center"/>
    </xf>
    <xf numFmtId="4" fontId="22" fillId="0" borderId="12" xfId="0" applyNumberFormat="1" applyFont="1" applyBorder="1" applyAlignment="1">
      <alignment horizontal="center"/>
    </xf>
    <xf numFmtId="4" fontId="22" fillId="25" borderId="12" xfId="0" applyNumberFormat="1" applyFont="1" applyFill="1" applyBorder="1" applyAlignment="1">
      <alignment horizontal="center" wrapText="1"/>
    </xf>
    <xf numFmtId="4" fontId="21" fillId="3" borderId="15" xfId="0" applyNumberFormat="1" applyFont="1" applyFill="1" applyBorder="1" applyAlignment="1">
      <alignment horizontal="center"/>
    </xf>
    <xf numFmtId="4" fontId="21" fillId="3" borderId="16" xfId="0" applyNumberFormat="1" applyFont="1" applyFill="1" applyBorder="1" applyAlignment="1">
      <alignment horizontal="center"/>
    </xf>
    <xf numFmtId="4" fontId="23" fillId="25" borderId="16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wrapText="1"/>
    </xf>
    <xf numFmtId="4" fontId="22" fillId="25" borderId="13" xfId="0" applyNumberFormat="1" applyFont="1" applyFill="1" applyBorder="1" applyAlignment="1">
      <alignment horizontal="center" wrapText="1"/>
    </xf>
    <xf numFmtId="4" fontId="22" fillId="0" borderId="12" xfId="0" applyNumberFormat="1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 wrapText="1"/>
    </xf>
    <xf numFmtId="4" fontId="22" fillId="7" borderId="12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 wrapText="1"/>
    </xf>
    <xf numFmtId="0" fontId="25" fillId="25" borderId="16" xfId="0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4" fontId="21" fillId="3" borderId="0" xfId="0" applyNumberFormat="1" applyFont="1" applyFill="1" applyBorder="1" applyAlignment="1">
      <alignment horizontal="center"/>
    </xf>
    <xf numFmtId="4" fontId="23" fillId="25" borderId="0" xfId="0" applyNumberFormat="1" applyFont="1" applyFill="1" applyBorder="1" applyAlignment="1">
      <alignment horizontal="center"/>
    </xf>
    <xf numFmtId="4" fontId="23" fillId="25" borderId="17" xfId="0" applyNumberFormat="1" applyFont="1" applyFill="1" applyBorder="1" applyAlignment="1">
      <alignment horizontal="center"/>
    </xf>
    <xf numFmtId="4" fontId="22" fillId="25" borderId="13" xfId="0" applyNumberFormat="1" applyFont="1" applyFill="1" applyBorder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4" fontId="22" fillId="25" borderId="12" xfId="0" applyNumberFormat="1" applyFont="1" applyFill="1" applyBorder="1" applyAlignment="1">
      <alignment horizontal="center" wrapText="1"/>
    </xf>
    <xf numFmtId="2" fontId="22" fillId="0" borderId="12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left"/>
    </xf>
    <xf numFmtId="0" fontId="21" fillId="24" borderId="17" xfId="0" applyFont="1" applyFill="1" applyBorder="1" applyAlignment="1">
      <alignment horizontal="right"/>
    </xf>
    <xf numFmtId="4" fontId="21" fillId="24" borderId="16" xfId="0" applyNumberFormat="1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 vertical="center" wrapText="1"/>
    </xf>
    <xf numFmtId="4" fontId="21" fillId="24" borderId="16" xfId="0" applyNumberFormat="1" applyFont="1" applyFill="1" applyBorder="1" applyAlignment="1">
      <alignment wrapText="1"/>
    </xf>
    <xf numFmtId="0" fontId="25" fillId="24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16" xfId="0" applyFont="1" applyFill="1" applyBorder="1" applyAlignment="1">
      <alignment horizontal="right"/>
    </xf>
    <xf numFmtId="4" fontId="24" fillId="0" borderId="17" xfId="0" applyNumberFormat="1" applyFont="1" applyFill="1" applyBorder="1" applyAlignment="1">
      <alignment horizontal="center" wrapText="1"/>
    </xf>
    <xf numFmtId="4" fontId="24" fillId="0" borderId="12" xfId="0" applyNumberFormat="1" applyFont="1" applyFill="1" applyBorder="1" applyAlignment="1">
      <alignment horizontal="center" wrapText="1"/>
    </xf>
    <xf numFmtId="4" fontId="22" fillId="0" borderId="17" xfId="0" applyNumberFormat="1" applyFont="1" applyFill="1" applyBorder="1" applyAlignment="1">
      <alignment horizontal="center" wrapText="1"/>
    </xf>
    <xf numFmtId="4" fontId="22" fillId="0" borderId="12" xfId="0" applyNumberFormat="1" applyFont="1" applyFill="1" applyBorder="1" applyAlignment="1">
      <alignment horizontal="center" wrapText="1"/>
    </xf>
    <xf numFmtId="4" fontId="22" fillId="0" borderId="16" xfId="0" applyNumberFormat="1" applyFont="1" applyFill="1" applyBorder="1" applyAlignment="1">
      <alignment horizontal="center" wrapText="1"/>
    </xf>
    <xf numFmtId="4" fontId="21" fillId="0" borderId="17" xfId="0" applyNumberFormat="1" applyFont="1" applyBorder="1" applyAlignment="1">
      <alignment horizontal="center"/>
    </xf>
    <xf numFmtId="0" fontId="2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23" fillId="25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25" fillId="25" borderId="16" xfId="0" applyFont="1" applyFill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center" wrapText="1"/>
    </xf>
    <xf numFmtId="4" fontId="24" fillId="0" borderId="12" xfId="0" applyNumberFormat="1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7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/>
    </xf>
    <xf numFmtId="4" fontId="23" fillId="0" borderId="12" xfId="0" applyNumberFormat="1" applyFont="1" applyBorder="1" applyAlignment="1">
      <alignment horizontal="center"/>
    </xf>
    <xf numFmtId="4" fontId="22" fillId="0" borderId="17" xfId="0" applyNumberFormat="1" applyFont="1" applyBorder="1" applyAlignment="1">
      <alignment horizontal="center" wrapText="1"/>
    </xf>
    <xf numFmtId="4" fontId="22" fillId="0" borderId="12" xfId="0" applyNumberFormat="1" applyFont="1" applyBorder="1" applyAlignment="1">
      <alignment horizontal="center" wrapText="1"/>
    </xf>
    <xf numFmtId="4" fontId="24" fillId="0" borderId="17" xfId="0" applyNumberFormat="1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center"/>
    </xf>
    <xf numFmtId="4" fontId="23" fillId="25" borderId="17" xfId="0" applyNumberFormat="1" applyFont="1" applyFill="1" applyBorder="1" applyAlignment="1">
      <alignment horizontal="center"/>
    </xf>
    <xf numFmtId="4" fontId="23" fillId="25" borderId="12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5" borderId="17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4" fontId="23" fillId="0" borderId="17" xfId="0" applyNumberFormat="1" applyFont="1" applyFill="1" applyBorder="1" applyAlignment="1">
      <alignment horizontal="center"/>
    </xf>
    <xf numFmtId="4" fontId="23" fillId="0" borderId="12" xfId="0" applyNumberFormat="1" applyFont="1" applyFill="1" applyBorder="1" applyAlignment="1">
      <alignment horizontal="center"/>
    </xf>
    <xf numFmtId="0" fontId="23" fillId="7" borderId="17" xfId="0" applyFont="1" applyFill="1" applyBorder="1" applyAlignment="1">
      <alignment horizontal="right"/>
    </xf>
    <xf numFmtId="0" fontId="23" fillId="7" borderId="12" xfId="0" applyFont="1" applyFill="1" applyBorder="1" applyAlignment="1">
      <alignment horizontal="right"/>
    </xf>
    <xf numFmtId="0" fontId="23" fillId="25" borderId="17" xfId="0" applyFont="1" applyFill="1" applyBorder="1" applyAlignment="1">
      <alignment horizontal="center" wrapText="1"/>
    </xf>
    <xf numFmtId="0" fontId="23" fillId="25" borderId="12" xfId="0" applyFont="1" applyFill="1" applyBorder="1" applyAlignment="1">
      <alignment horizontal="center" wrapText="1"/>
    </xf>
    <xf numFmtId="0" fontId="23" fillId="7" borderId="17" xfId="0" applyFont="1" applyFill="1" applyBorder="1" applyAlignment="1">
      <alignment horizontal="center" wrapText="1"/>
    </xf>
    <xf numFmtId="0" fontId="23" fillId="7" borderId="12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right"/>
    </xf>
    <xf numFmtId="0" fontId="0" fillId="0" borderId="12" xfId="0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4" fontId="22" fillId="0" borderId="16" xfId="0" applyNumberFormat="1" applyFont="1" applyBorder="1" applyAlignment="1">
      <alignment horizontal="center" wrapText="1"/>
    </xf>
    <xf numFmtId="4" fontId="23" fillId="7" borderId="17" xfId="0" applyNumberFormat="1" applyFont="1" applyFill="1" applyBorder="1" applyAlignment="1">
      <alignment horizontal="center"/>
    </xf>
    <xf numFmtId="4" fontId="23" fillId="7" borderId="12" xfId="0" applyNumberFormat="1" applyFont="1" applyFill="1" applyBorder="1" applyAlignment="1">
      <alignment horizontal="center"/>
    </xf>
    <xf numFmtId="0" fontId="23" fillId="25" borderId="17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4" fontId="24" fillId="7" borderId="17" xfId="0" applyNumberFormat="1" applyFont="1" applyFill="1" applyBorder="1" applyAlignment="1">
      <alignment horizontal="center" wrapText="1"/>
    </xf>
    <xf numFmtId="4" fontId="22" fillId="7" borderId="12" xfId="0" applyNumberFormat="1" applyFont="1" applyFill="1" applyBorder="1" applyAlignment="1">
      <alignment horizontal="center" wrapText="1"/>
    </xf>
    <xf numFmtId="4" fontId="23" fillId="0" borderId="12" xfId="0" applyNumberFormat="1" applyFont="1" applyBorder="1" applyAlignment="1">
      <alignment horizontal="center" wrapText="1"/>
    </xf>
    <xf numFmtId="4" fontId="24" fillId="25" borderId="17" xfId="0" applyNumberFormat="1" applyFont="1" applyFill="1" applyBorder="1" applyAlignment="1">
      <alignment horizontal="center" wrapText="1"/>
    </xf>
    <xf numFmtId="4" fontId="24" fillId="25" borderId="12" xfId="0" applyNumberFormat="1" applyFont="1" applyFill="1" applyBorder="1" applyAlignment="1">
      <alignment horizontal="center" wrapText="1"/>
    </xf>
    <xf numFmtId="4" fontId="23" fillId="7" borderId="12" xfId="0" applyNumberFormat="1" applyFont="1" applyFill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" fontId="31" fillId="0" borderId="17" xfId="0" applyNumberFormat="1" applyFont="1" applyFill="1" applyBorder="1" applyAlignment="1">
      <alignment horizontal="center"/>
    </xf>
    <xf numFmtId="4" fontId="31" fillId="0" borderId="12" xfId="0" applyNumberFormat="1" applyFont="1" applyFill="1" applyBorder="1" applyAlignment="1">
      <alignment horizontal="center"/>
    </xf>
    <xf numFmtId="4" fontId="24" fillId="25" borderId="17" xfId="0" applyNumberFormat="1" applyFont="1" applyFill="1" applyBorder="1" applyAlignment="1">
      <alignment horizontal="center"/>
    </xf>
    <xf numFmtId="4" fontId="24" fillId="25" borderId="12" xfId="0" applyNumberFormat="1" applyFont="1" applyFill="1" applyBorder="1" applyAlignment="1">
      <alignment horizontal="center"/>
    </xf>
    <xf numFmtId="4" fontId="24" fillId="0" borderId="1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center"/>
    </xf>
    <xf numFmtId="0" fontId="23" fillId="25" borderId="16" xfId="0" applyFont="1" applyFill="1" applyBorder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4" fontId="22" fillId="7" borderId="17" xfId="0" applyNumberFormat="1" applyFont="1" applyFill="1" applyBorder="1" applyAlignment="1">
      <alignment horizontal="center" wrapText="1"/>
    </xf>
    <xf numFmtId="4" fontId="24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8" fontId="21" fillId="0" borderId="13" xfId="43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3" fillId="25" borderId="16" xfId="0" applyFont="1" applyFill="1" applyBorder="1" applyAlignment="1">
      <alignment horizontal="center" wrapText="1"/>
    </xf>
    <xf numFmtId="4" fontId="27" fillId="25" borderId="17" xfId="0" applyNumberFormat="1" applyFont="1" applyFill="1" applyBorder="1" applyAlignment="1">
      <alignment horizontal="center"/>
    </xf>
    <xf numFmtId="4" fontId="27" fillId="25" borderId="12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4" fontId="21" fillId="0" borderId="17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2" xfId="0" applyFont="1" applyBorder="1" applyAlignment="1">
      <alignment/>
    </xf>
    <xf numFmtId="0" fontId="23" fillId="7" borderId="17" xfId="0" applyFont="1" applyFill="1" applyBorder="1" applyAlignment="1">
      <alignment horizontal="right" wrapText="1"/>
    </xf>
    <xf numFmtId="0" fontId="23" fillId="7" borderId="12" xfId="0" applyFont="1" applyFill="1" applyBorder="1" applyAlignment="1">
      <alignment horizontal="right" wrapText="1"/>
    </xf>
    <xf numFmtId="4" fontId="23" fillId="0" borderId="12" xfId="0" applyNumberFormat="1" applyFont="1" applyFill="1" applyBorder="1" applyAlignment="1">
      <alignment horizontal="center" wrapText="1"/>
    </xf>
    <xf numFmtId="0" fontId="21" fillId="0" borderId="17" xfId="0" applyFont="1" applyBorder="1" applyAlignment="1">
      <alignment horizontal="right"/>
    </xf>
    <xf numFmtId="4" fontId="23" fillId="25" borderId="16" xfId="0" applyNumberFormat="1" applyFont="1" applyFill="1" applyBorder="1" applyAlignment="1">
      <alignment horizontal="center"/>
    </xf>
    <xf numFmtId="0" fontId="23" fillId="25" borderId="13" xfId="0" applyFont="1" applyFill="1" applyBorder="1" applyAlignment="1">
      <alignment horizontal="right"/>
    </xf>
    <xf numFmtId="4" fontId="23" fillId="25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37"/>
  <sheetViews>
    <sheetView tabSelected="1" view="pageBreakPreview" zoomScale="75" zoomScaleNormal="50" zoomScaleSheetLayoutView="75" zoomScalePageLayoutView="0" workbookViewId="0" topLeftCell="A493">
      <selection activeCell="I497" sqref="I497:I498"/>
    </sheetView>
  </sheetViews>
  <sheetFormatPr defaultColWidth="9.00390625" defaultRowHeight="12.75"/>
  <cols>
    <col min="1" max="1" width="51.25390625" style="0" customWidth="1"/>
    <col min="2" max="2" width="13.25390625" style="0" customWidth="1"/>
    <col min="3" max="3" width="17.625" style="0" hidden="1" customWidth="1"/>
    <col min="4" max="4" width="18.00390625" style="0" hidden="1" customWidth="1"/>
    <col min="5" max="5" width="13.875" style="0" hidden="1" customWidth="1"/>
    <col min="6" max="6" width="27.00390625" style="0" customWidth="1"/>
    <col min="7" max="7" width="16.125" style="0" customWidth="1"/>
    <col min="8" max="8" width="18.375" style="0" customWidth="1"/>
    <col min="9" max="9" width="38.25390625" style="0" customWidth="1"/>
  </cols>
  <sheetData>
    <row r="1" ht="33" customHeight="1" hidden="1"/>
    <row r="2" spans="1:9" ht="57.75" customHeight="1">
      <c r="A2" s="172" t="s">
        <v>339</v>
      </c>
      <c r="B2" s="172"/>
      <c r="C2" s="172"/>
      <c r="D2" s="172"/>
      <c r="E2" s="172"/>
      <c r="F2" s="172"/>
      <c r="G2" s="172"/>
      <c r="H2" s="172"/>
      <c r="I2" s="172"/>
    </row>
    <row r="3" spans="1:9" ht="2.25" customHeight="1">
      <c r="A3" s="172"/>
      <c r="B3" s="172"/>
      <c r="C3" s="172"/>
      <c r="D3" s="172"/>
      <c r="E3" s="172"/>
      <c r="F3" s="172"/>
      <c r="G3" s="172"/>
      <c r="H3" s="172"/>
      <c r="I3" s="172"/>
    </row>
    <row r="4" spans="1:9" ht="17.25" customHeight="1">
      <c r="A4" s="172"/>
      <c r="B4" s="172"/>
      <c r="C4" s="172"/>
      <c r="D4" s="172"/>
      <c r="E4" s="172"/>
      <c r="F4" s="172"/>
      <c r="G4" s="172"/>
      <c r="H4" s="172"/>
      <c r="I4" s="172"/>
    </row>
    <row r="5" spans="1:9" ht="12.75" hidden="1">
      <c r="A5" s="172"/>
      <c r="B5" s="172"/>
      <c r="C5" s="172"/>
      <c r="D5" s="172"/>
      <c r="E5" s="172"/>
      <c r="F5" s="172"/>
      <c r="G5" s="172"/>
      <c r="H5" s="172"/>
      <c r="I5" s="172"/>
    </row>
    <row r="6" spans="1:9" ht="12.75" hidden="1">
      <c r="A6" s="172"/>
      <c r="B6" s="172"/>
      <c r="C6" s="172"/>
      <c r="D6" s="172"/>
      <c r="E6" s="172"/>
      <c r="F6" s="172"/>
      <c r="G6" s="172"/>
      <c r="H6" s="172"/>
      <c r="I6" s="172"/>
    </row>
    <row r="7" spans="1:9" ht="0.75" customHeight="1" hidden="1">
      <c r="A7" s="172"/>
      <c r="B7" s="172"/>
      <c r="C7" s="172"/>
      <c r="D7" s="172"/>
      <c r="E7" s="172"/>
      <c r="F7" s="172"/>
      <c r="G7" s="172"/>
      <c r="H7" s="172"/>
      <c r="I7" s="172"/>
    </row>
    <row r="8" spans="1:9" ht="12.75" hidden="1">
      <c r="A8" s="172"/>
      <c r="B8" s="172"/>
      <c r="C8" s="172"/>
      <c r="D8" s="172"/>
      <c r="E8" s="172"/>
      <c r="F8" s="172"/>
      <c r="G8" s="172"/>
      <c r="H8" s="172"/>
      <c r="I8" s="172"/>
    </row>
    <row r="9" spans="1:9" ht="12.75" hidden="1">
      <c r="A9" s="173"/>
      <c r="B9" s="173"/>
      <c r="C9" s="173"/>
      <c r="D9" s="173"/>
      <c r="E9" s="173"/>
      <c r="F9" s="173"/>
      <c r="G9" s="173"/>
      <c r="H9" s="173"/>
      <c r="I9" s="173"/>
    </row>
    <row r="10" spans="1:10" ht="35.25" customHeight="1">
      <c r="A10" s="174" t="s">
        <v>0</v>
      </c>
      <c r="B10" s="170" t="s">
        <v>1</v>
      </c>
      <c r="C10" s="170" t="s">
        <v>2</v>
      </c>
      <c r="D10" s="170"/>
      <c r="E10" s="170"/>
      <c r="F10" s="174" t="s">
        <v>3</v>
      </c>
      <c r="G10" s="174" t="s">
        <v>4</v>
      </c>
      <c r="H10" s="174" t="s">
        <v>5</v>
      </c>
      <c r="I10" s="174" t="s">
        <v>6</v>
      </c>
      <c r="J10" s="1"/>
    </row>
    <row r="11" spans="1:10" ht="58.5" customHeight="1">
      <c r="A11" s="175"/>
      <c r="B11" s="170"/>
      <c r="C11" s="171" t="s">
        <v>7</v>
      </c>
      <c r="D11" s="170" t="s">
        <v>8</v>
      </c>
      <c r="E11" s="170" t="s">
        <v>9</v>
      </c>
      <c r="F11" s="175"/>
      <c r="G11" s="175"/>
      <c r="H11" s="175"/>
      <c r="I11" s="175"/>
      <c r="J11" s="169"/>
    </row>
    <row r="12" spans="1:10" ht="59.25" customHeight="1">
      <c r="A12" s="176"/>
      <c r="B12" s="170"/>
      <c r="C12" s="171"/>
      <c r="D12" s="170"/>
      <c r="E12" s="170"/>
      <c r="F12" s="176"/>
      <c r="G12" s="176"/>
      <c r="H12" s="176"/>
      <c r="I12" s="176"/>
      <c r="J12" s="169"/>
    </row>
    <row r="13" spans="1:10" s="6" customFormat="1" ht="26.25" customHeight="1" thickBot="1">
      <c r="A13" s="2">
        <v>1</v>
      </c>
      <c r="B13" s="3">
        <v>2</v>
      </c>
      <c r="C13" s="4" t="s">
        <v>10</v>
      </c>
      <c r="D13" s="4">
        <v>4</v>
      </c>
      <c r="E13" s="4">
        <v>5</v>
      </c>
      <c r="F13" s="4">
        <v>3</v>
      </c>
      <c r="G13" s="4">
        <v>4</v>
      </c>
      <c r="H13" s="4">
        <v>5</v>
      </c>
      <c r="I13" s="4">
        <v>6</v>
      </c>
      <c r="J13" s="5"/>
    </row>
    <row r="14" spans="1:10" ht="37.5" customHeight="1">
      <c r="A14" s="13" t="s">
        <v>12</v>
      </c>
      <c r="B14" s="14">
        <v>2210</v>
      </c>
      <c r="C14" s="10"/>
      <c r="D14" s="15"/>
      <c r="E14" s="15"/>
      <c r="F14" s="16"/>
      <c r="G14" s="16"/>
      <c r="H14" s="16"/>
      <c r="I14" s="16"/>
      <c r="J14" s="1"/>
    </row>
    <row r="15" spans="1:12" s="19" customFormat="1" ht="36.75" customHeight="1">
      <c r="A15" s="106" t="s">
        <v>13</v>
      </c>
      <c r="B15" s="122">
        <v>2210</v>
      </c>
      <c r="C15" s="7">
        <f>D15+E15</f>
        <v>0</v>
      </c>
      <c r="D15" s="17"/>
      <c r="E15" s="17"/>
      <c r="F15" s="17">
        <v>5000</v>
      </c>
      <c r="G15" s="110" t="s">
        <v>14</v>
      </c>
      <c r="H15" s="118"/>
      <c r="I15" s="114" t="s">
        <v>161</v>
      </c>
      <c r="J15" s="18"/>
      <c r="K15" s="18"/>
      <c r="L15" s="18"/>
    </row>
    <row r="16" spans="1:12" s="19" customFormat="1" ht="20.25" customHeight="1">
      <c r="A16" s="107"/>
      <c r="B16" s="123"/>
      <c r="C16" s="7"/>
      <c r="D16" s="17"/>
      <c r="E16" s="17"/>
      <c r="F16" s="62" t="s">
        <v>198</v>
      </c>
      <c r="G16" s="111"/>
      <c r="H16" s="119"/>
      <c r="I16" s="149"/>
      <c r="J16" s="18"/>
      <c r="K16" s="18"/>
      <c r="L16" s="18"/>
    </row>
    <row r="17" spans="1:12" s="19" customFormat="1" ht="30.75" customHeight="1">
      <c r="A17" s="106" t="s">
        <v>13</v>
      </c>
      <c r="B17" s="122">
        <v>2210</v>
      </c>
      <c r="C17" s="7"/>
      <c r="D17" s="17"/>
      <c r="E17" s="17"/>
      <c r="F17" s="81">
        <v>16776.98</v>
      </c>
      <c r="G17" s="110" t="s">
        <v>14</v>
      </c>
      <c r="H17" s="118"/>
      <c r="I17" s="114" t="s">
        <v>162</v>
      </c>
      <c r="J17" s="18"/>
      <c r="K17" s="18"/>
      <c r="L17" s="18"/>
    </row>
    <row r="18" spans="1:12" s="19" customFormat="1" ht="49.5" customHeight="1">
      <c r="A18" s="107"/>
      <c r="B18" s="123"/>
      <c r="C18" s="7"/>
      <c r="D18" s="17"/>
      <c r="E18" s="17"/>
      <c r="F18" s="64" t="s">
        <v>409</v>
      </c>
      <c r="G18" s="111"/>
      <c r="H18" s="119"/>
      <c r="I18" s="149"/>
      <c r="J18" s="18"/>
      <c r="K18" s="18"/>
      <c r="L18" s="18"/>
    </row>
    <row r="19" spans="1:12" s="19" customFormat="1" ht="26.25" customHeight="1">
      <c r="A19" s="106" t="s">
        <v>17</v>
      </c>
      <c r="B19" s="122">
        <v>2210</v>
      </c>
      <c r="C19" s="7"/>
      <c r="D19" s="17"/>
      <c r="E19" s="17"/>
      <c r="F19" s="81">
        <v>59000</v>
      </c>
      <c r="G19" s="110" t="s">
        <v>14</v>
      </c>
      <c r="H19" s="118"/>
      <c r="I19" s="104" t="s">
        <v>163</v>
      </c>
      <c r="J19" s="18"/>
      <c r="K19" s="18"/>
      <c r="L19" s="18"/>
    </row>
    <row r="20" spans="1:12" s="19" customFormat="1" ht="40.5" customHeight="1">
      <c r="A20" s="107"/>
      <c r="B20" s="123"/>
      <c r="C20" s="7"/>
      <c r="D20" s="17"/>
      <c r="E20" s="17"/>
      <c r="F20" s="64" t="s">
        <v>410</v>
      </c>
      <c r="G20" s="111"/>
      <c r="H20" s="119"/>
      <c r="I20" s="149"/>
      <c r="J20" s="18"/>
      <c r="K20" s="18"/>
      <c r="L20" s="18"/>
    </row>
    <row r="21" spans="1:12" ht="43.5" customHeight="1">
      <c r="A21" s="106" t="s">
        <v>18</v>
      </c>
      <c r="B21" s="108">
        <v>2210</v>
      </c>
      <c r="C21" s="7">
        <f>D21+E21</f>
        <v>16920</v>
      </c>
      <c r="D21" s="8">
        <v>10920</v>
      </c>
      <c r="E21" s="8">
        <v>6000</v>
      </c>
      <c r="F21" s="8">
        <v>7000</v>
      </c>
      <c r="G21" s="110" t="s">
        <v>14</v>
      </c>
      <c r="H21" s="112"/>
      <c r="I21" s="114" t="s">
        <v>164</v>
      </c>
      <c r="J21" s="18"/>
      <c r="K21" s="18"/>
      <c r="L21" s="18"/>
    </row>
    <row r="22" spans="1:12" ht="25.5" customHeight="1">
      <c r="A22" s="107"/>
      <c r="B22" s="109"/>
      <c r="C22" s="7"/>
      <c r="D22" s="8"/>
      <c r="E22" s="8"/>
      <c r="F22" s="63" t="s">
        <v>201</v>
      </c>
      <c r="G22" s="111"/>
      <c r="H22" s="113"/>
      <c r="I22" s="149"/>
      <c r="J22" s="18"/>
      <c r="K22" s="18"/>
      <c r="L22" s="18"/>
    </row>
    <row r="23" spans="1:12" ht="33.75" customHeight="1">
      <c r="A23" s="106" t="s">
        <v>120</v>
      </c>
      <c r="B23" s="108">
        <v>2210</v>
      </c>
      <c r="C23" s="7"/>
      <c r="D23" s="8"/>
      <c r="E23" s="8"/>
      <c r="F23" s="8">
        <v>780</v>
      </c>
      <c r="G23" s="110" t="s">
        <v>14</v>
      </c>
      <c r="H23" s="112"/>
      <c r="I23" s="114" t="s">
        <v>165</v>
      </c>
      <c r="J23" s="18"/>
      <c r="K23" s="18"/>
      <c r="L23" s="18"/>
    </row>
    <row r="24" spans="1:12" ht="35.25" customHeight="1">
      <c r="A24" s="107"/>
      <c r="B24" s="109"/>
      <c r="C24" s="7"/>
      <c r="D24" s="8"/>
      <c r="E24" s="8"/>
      <c r="F24" s="9" t="s">
        <v>202</v>
      </c>
      <c r="G24" s="111"/>
      <c r="H24" s="113"/>
      <c r="I24" s="115"/>
      <c r="J24" s="18"/>
      <c r="K24" s="18"/>
      <c r="L24" s="18"/>
    </row>
    <row r="25" spans="1:12" ht="35.25" customHeight="1">
      <c r="A25" s="106" t="s">
        <v>18</v>
      </c>
      <c r="B25" s="108">
        <v>2210</v>
      </c>
      <c r="C25" s="7"/>
      <c r="D25" s="8"/>
      <c r="E25" s="8"/>
      <c r="F25" s="8">
        <v>780</v>
      </c>
      <c r="G25" s="110" t="s">
        <v>14</v>
      </c>
      <c r="H25" s="112"/>
      <c r="I25" s="114" t="s">
        <v>405</v>
      </c>
      <c r="J25" s="18"/>
      <c r="K25" s="18"/>
      <c r="L25" s="18"/>
    </row>
    <row r="26" spans="1:12" ht="35.25" customHeight="1">
      <c r="A26" s="107"/>
      <c r="B26" s="109"/>
      <c r="C26" s="7"/>
      <c r="D26" s="8"/>
      <c r="E26" s="8"/>
      <c r="F26" s="9" t="s">
        <v>202</v>
      </c>
      <c r="G26" s="111"/>
      <c r="H26" s="113"/>
      <c r="I26" s="115"/>
      <c r="J26" s="18"/>
      <c r="K26" s="18"/>
      <c r="L26" s="18"/>
    </row>
    <row r="27" spans="1:12" ht="25.5" customHeight="1">
      <c r="A27" s="106" t="s">
        <v>18</v>
      </c>
      <c r="B27" s="108">
        <v>2210</v>
      </c>
      <c r="C27" s="7"/>
      <c r="D27" s="8"/>
      <c r="E27" s="8"/>
      <c r="F27" s="8">
        <v>98743.23</v>
      </c>
      <c r="G27" s="110" t="s">
        <v>14</v>
      </c>
      <c r="H27" s="112"/>
      <c r="I27" s="114" t="s">
        <v>166</v>
      </c>
      <c r="J27" s="18"/>
      <c r="K27" s="18"/>
      <c r="L27" s="18"/>
    </row>
    <row r="28" spans="1:12" ht="47.25" customHeight="1">
      <c r="A28" s="107"/>
      <c r="B28" s="109"/>
      <c r="C28" s="7"/>
      <c r="D28" s="8"/>
      <c r="E28" s="8"/>
      <c r="F28" s="9" t="s">
        <v>472</v>
      </c>
      <c r="G28" s="111"/>
      <c r="H28" s="113"/>
      <c r="I28" s="115"/>
      <c r="J28" s="18"/>
      <c r="K28" s="18"/>
      <c r="L28" s="18"/>
    </row>
    <row r="29" spans="1:12" ht="43.5" customHeight="1">
      <c r="A29" s="106" t="s">
        <v>121</v>
      </c>
      <c r="B29" s="108">
        <v>2210</v>
      </c>
      <c r="C29" s="7"/>
      <c r="D29" s="8"/>
      <c r="E29" s="8"/>
      <c r="F29" s="8">
        <v>1500</v>
      </c>
      <c r="G29" s="110" t="s">
        <v>14</v>
      </c>
      <c r="H29" s="112"/>
      <c r="I29" s="114" t="s">
        <v>165</v>
      </c>
      <c r="J29" s="18"/>
      <c r="K29" s="18"/>
      <c r="L29" s="18"/>
    </row>
    <row r="30" spans="1:12" ht="33.75" customHeight="1">
      <c r="A30" s="107"/>
      <c r="B30" s="109"/>
      <c r="C30" s="7"/>
      <c r="D30" s="8"/>
      <c r="E30" s="8"/>
      <c r="F30" s="9" t="s">
        <v>203</v>
      </c>
      <c r="G30" s="111"/>
      <c r="H30" s="113"/>
      <c r="I30" s="115"/>
      <c r="J30" s="18"/>
      <c r="K30" s="18"/>
      <c r="L30" s="18"/>
    </row>
    <row r="31" spans="1:12" ht="37.5" customHeight="1">
      <c r="A31" s="106" t="s">
        <v>122</v>
      </c>
      <c r="B31" s="108">
        <v>2210</v>
      </c>
      <c r="C31" s="7"/>
      <c r="D31" s="8"/>
      <c r="E31" s="8"/>
      <c r="F31" s="81">
        <v>31000</v>
      </c>
      <c r="G31" s="110" t="s">
        <v>14</v>
      </c>
      <c r="H31" s="112"/>
      <c r="I31" s="104" t="s">
        <v>167</v>
      </c>
      <c r="J31" s="18"/>
      <c r="K31" s="18"/>
      <c r="L31" s="18"/>
    </row>
    <row r="32" spans="1:12" ht="38.25" customHeight="1">
      <c r="A32" s="107"/>
      <c r="B32" s="109"/>
      <c r="C32" s="7"/>
      <c r="D32" s="8"/>
      <c r="E32" s="8"/>
      <c r="F32" s="9" t="s">
        <v>411</v>
      </c>
      <c r="G32" s="111"/>
      <c r="H32" s="113"/>
      <c r="I32" s="149"/>
      <c r="J32" s="18"/>
      <c r="K32" s="18"/>
      <c r="L32" s="18"/>
    </row>
    <row r="33" spans="1:12" ht="37.5" customHeight="1">
      <c r="A33" s="106" t="s">
        <v>123</v>
      </c>
      <c r="B33" s="108">
        <v>2210</v>
      </c>
      <c r="C33" s="7"/>
      <c r="D33" s="8"/>
      <c r="E33" s="8"/>
      <c r="F33" s="35">
        <v>1800</v>
      </c>
      <c r="G33" s="110" t="s">
        <v>14</v>
      </c>
      <c r="H33" s="112"/>
      <c r="I33" s="114" t="s">
        <v>168</v>
      </c>
      <c r="J33" s="18"/>
      <c r="K33" s="18"/>
      <c r="L33" s="18"/>
    </row>
    <row r="34" spans="1:12" ht="33.75" customHeight="1">
      <c r="A34" s="107"/>
      <c r="B34" s="109"/>
      <c r="C34" s="7"/>
      <c r="D34" s="8"/>
      <c r="E34" s="8"/>
      <c r="F34" s="9" t="s">
        <v>205</v>
      </c>
      <c r="G34" s="111"/>
      <c r="H34" s="113"/>
      <c r="I34" s="115"/>
      <c r="J34" s="18"/>
      <c r="K34" s="18"/>
      <c r="L34" s="18"/>
    </row>
    <row r="35" spans="1:12" ht="39.75" customHeight="1">
      <c r="A35" s="106" t="s">
        <v>281</v>
      </c>
      <c r="B35" s="108">
        <v>2210</v>
      </c>
      <c r="C35" s="7"/>
      <c r="D35" s="8"/>
      <c r="E35" s="8"/>
      <c r="F35" s="8">
        <v>920</v>
      </c>
      <c r="G35" s="110" t="s">
        <v>14</v>
      </c>
      <c r="H35" s="112"/>
      <c r="I35" s="114" t="s">
        <v>166</v>
      </c>
      <c r="J35" s="18"/>
      <c r="K35" s="18"/>
      <c r="L35" s="18"/>
    </row>
    <row r="36" spans="1:12" ht="30" customHeight="1">
      <c r="A36" s="107"/>
      <c r="B36" s="109"/>
      <c r="C36" s="7"/>
      <c r="D36" s="8"/>
      <c r="E36" s="8"/>
      <c r="F36" s="9" t="s">
        <v>206</v>
      </c>
      <c r="G36" s="111"/>
      <c r="H36" s="113"/>
      <c r="I36" s="115"/>
      <c r="J36" s="18"/>
      <c r="K36" s="18"/>
      <c r="L36" s="18"/>
    </row>
    <row r="37" spans="1:12" ht="31.5" customHeight="1">
      <c r="A37" s="106" t="s">
        <v>169</v>
      </c>
      <c r="B37" s="108">
        <v>2210</v>
      </c>
      <c r="C37" s="7"/>
      <c r="D37" s="8"/>
      <c r="E37" s="8"/>
      <c r="F37" s="8">
        <v>45000</v>
      </c>
      <c r="G37" s="110" t="s">
        <v>14</v>
      </c>
      <c r="H37" s="112"/>
      <c r="I37" s="114" t="s">
        <v>162</v>
      </c>
      <c r="J37" s="18"/>
      <c r="K37" s="18"/>
      <c r="L37" s="18"/>
    </row>
    <row r="38" spans="1:12" ht="31.5" customHeight="1">
      <c r="A38" s="107"/>
      <c r="B38" s="109"/>
      <c r="C38" s="7"/>
      <c r="D38" s="8"/>
      <c r="E38" s="8"/>
      <c r="F38" s="9" t="s">
        <v>200</v>
      </c>
      <c r="G38" s="111"/>
      <c r="H38" s="113"/>
      <c r="I38" s="149"/>
      <c r="J38" s="18"/>
      <c r="K38" s="18"/>
      <c r="L38" s="18"/>
    </row>
    <row r="39" spans="1:12" ht="51" customHeight="1">
      <c r="A39" s="106" t="s">
        <v>21</v>
      </c>
      <c r="B39" s="108">
        <v>2210</v>
      </c>
      <c r="C39" s="7"/>
      <c r="D39" s="8"/>
      <c r="E39" s="8"/>
      <c r="F39" s="8">
        <v>9000</v>
      </c>
      <c r="G39" s="110" t="s">
        <v>14</v>
      </c>
      <c r="H39" s="112"/>
      <c r="I39" s="114" t="s">
        <v>162</v>
      </c>
      <c r="J39" s="18"/>
      <c r="K39" s="18"/>
      <c r="L39" s="18"/>
    </row>
    <row r="40" spans="1:12" ht="45" customHeight="1">
      <c r="A40" s="107"/>
      <c r="B40" s="109"/>
      <c r="C40" s="7"/>
      <c r="D40" s="8"/>
      <c r="E40" s="8"/>
      <c r="F40" s="9" t="s">
        <v>207</v>
      </c>
      <c r="G40" s="111"/>
      <c r="H40" s="113"/>
      <c r="I40" s="149"/>
      <c r="J40" s="18"/>
      <c r="K40" s="18"/>
      <c r="L40" s="18"/>
    </row>
    <row r="41" spans="1:12" ht="30.75" customHeight="1">
      <c r="A41" s="106" t="s">
        <v>22</v>
      </c>
      <c r="B41" s="108">
        <v>2210</v>
      </c>
      <c r="C41" s="7"/>
      <c r="D41" s="8"/>
      <c r="E41" s="8"/>
      <c r="F41" s="35">
        <v>27000</v>
      </c>
      <c r="G41" s="110" t="s">
        <v>14</v>
      </c>
      <c r="H41" s="112"/>
      <c r="I41" s="104" t="s">
        <v>167</v>
      </c>
      <c r="J41" s="18"/>
      <c r="K41" s="18"/>
      <c r="L41" s="18"/>
    </row>
    <row r="42" spans="1:12" ht="37.5" customHeight="1">
      <c r="A42" s="107"/>
      <c r="B42" s="109"/>
      <c r="C42" s="7"/>
      <c r="D42" s="8"/>
      <c r="E42" s="8"/>
      <c r="F42" s="9" t="s">
        <v>204</v>
      </c>
      <c r="G42" s="111"/>
      <c r="H42" s="113"/>
      <c r="I42" s="115"/>
      <c r="J42" s="18"/>
      <c r="K42" s="18"/>
      <c r="L42" s="18"/>
    </row>
    <row r="43" spans="1:9" ht="35.25" customHeight="1">
      <c r="A43" s="106" t="s">
        <v>23</v>
      </c>
      <c r="B43" s="108">
        <v>2210</v>
      </c>
      <c r="C43" s="7"/>
      <c r="D43" s="8"/>
      <c r="E43" s="8"/>
      <c r="F43" s="8">
        <v>98768</v>
      </c>
      <c r="G43" s="110" t="s">
        <v>14</v>
      </c>
      <c r="H43" s="112"/>
      <c r="I43" s="104" t="s">
        <v>170</v>
      </c>
    </row>
    <row r="44" spans="1:9" ht="47.25" customHeight="1">
      <c r="A44" s="107"/>
      <c r="B44" s="109"/>
      <c r="C44" s="7"/>
      <c r="D44" s="8"/>
      <c r="E44" s="8"/>
      <c r="F44" s="9" t="s">
        <v>208</v>
      </c>
      <c r="G44" s="111"/>
      <c r="H44" s="113"/>
      <c r="I44" s="115"/>
    </row>
    <row r="45" spans="1:9" ht="47.25" customHeight="1">
      <c r="A45" s="106" t="s">
        <v>23</v>
      </c>
      <c r="B45" s="108">
        <v>2210</v>
      </c>
      <c r="C45" s="7"/>
      <c r="D45" s="8"/>
      <c r="E45" s="8"/>
      <c r="F45" s="82">
        <v>10000</v>
      </c>
      <c r="G45" s="110" t="s">
        <v>14</v>
      </c>
      <c r="H45" s="112"/>
      <c r="I45" s="104" t="s">
        <v>406</v>
      </c>
    </row>
    <row r="46" spans="1:9" ht="47.25" customHeight="1">
      <c r="A46" s="107"/>
      <c r="B46" s="109"/>
      <c r="C46" s="7"/>
      <c r="D46" s="8"/>
      <c r="E46" s="8"/>
      <c r="F46" s="9" t="s">
        <v>222</v>
      </c>
      <c r="G46" s="111"/>
      <c r="H46" s="113"/>
      <c r="I46" s="115"/>
    </row>
    <row r="47" spans="1:9" ht="36" customHeight="1">
      <c r="A47" s="106" t="s">
        <v>23</v>
      </c>
      <c r="B47" s="108">
        <v>2210</v>
      </c>
      <c r="C47" s="7"/>
      <c r="D47" s="8"/>
      <c r="E47" s="8"/>
      <c r="F47" s="81">
        <v>221238</v>
      </c>
      <c r="G47" s="110" t="s">
        <v>14</v>
      </c>
      <c r="H47" s="112"/>
      <c r="I47" s="168" t="s">
        <v>340</v>
      </c>
    </row>
    <row r="48" spans="1:9" ht="72" customHeight="1">
      <c r="A48" s="107"/>
      <c r="B48" s="109"/>
      <c r="C48" s="7"/>
      <c r="D48" s="8"/>
      <c r="E48" s="8"/>
      <c r="F48" s="9" t="s">
        <v>412</v>
      </c>
      <c r="G48" s="111"/>
      <c r="H48" s="113"/>
      <c r="I48" s="115"/>
    </row>
    <row r="49" spans="1:9" ht="38.25" customHeight="1">
      <c r="A49" s="106" t="s">
        <v>322</v>
      </c>
      <c r="B49" s="108">
        <v>2210</v>
      </c>
      <c r="C49" s="7"/>
      <c r="D49" s="8"/>
      <c r="E49" s="8"/>
      <c r="F49" s="81">
        <v>9666</v>
      </c>
      <c r="G49" s="110" t="s">
        <v>14</v>
      </c>
      <c r="H49" s="177"/>
      <c r="I49" s="104" t="s">
        <v>163</v>
      </c>
    </row>
    <row r="50" spans="1:9" ht="49.5" customHeight="1">
      <c r="A50" s="107"/>
      <c r="B50" s="109"/>
      <c r="C50" s="7"/>
      <c r="D50" s="8"/>
      <c r="E50" s="8"/>
      <c r="F50" s="9" t="s">
        <v>413</v>
      </c>
      <c r="G50" s="111"/>
      <c r="H50" s="149"/>
      <c r="I50" s="115"/>
    </row>
    <row r="51" spans="1:9" s="21" customFormat="1" ht="32.25" customHeight="1">
      <c r="A51" s="128" t="s">
        <v>26</v>
      </c>
      <c r="B51" s="122">
        <v>2210</v>
      </c>
      <c r="C51" s="20"/>
      <c r="D51" s="17"/>
      <c r="E51" s="17"/>
      <c r="F51" s="81">
        <v>2941</v>
      </c>
      <c r="G51" s="110" t="s">
        <v>14</v>
      </c>
      <c r="H51" s="118"/>
      <c r="I51" s="104" t="s">
        <v>167</v>
      </c>
    </row>
    <row r="52" spans="1:9" s="21" customFormat="1" ht="47.25" customHeight="1">
      <c r="A52" s="129"/>
      <c r="B52" s="123"/>
      <c r="C52" s="20"/>
      <c r="D52" s="17"/>
      <c r="E52" s="17"/>
      <c r="F52" s="64" t="s">
        <v>414</v>
      </c>
      <c r="G52" s="111"/>
      <c r="H52" s="119"/>
      <c r="I52" s="115"/>
    </row>
    <row r="53" spans="1:9" s="21" customFormat="1" ht="28.5" customHeight="1">
      <c r="A53" s="128" t="s">
        <v>321</v>
      </c>
      <c r="B53" s="122">
        <v>2210</v>
      </c>
      <c r="C53" s="20"/>
      <c r="D53" s="17"/>
      <c r="E53" s="17"/>
      <c r="F53" s="82">
        <v>12595.22</v>
      </c>
      <c r="G53" s="110" t="s">
        <v>14</v>
      </c>
      <c r="H53" s="79"/>
      <c r="I53" s="104" t="s">
        <v>167</v>
      </c>
    </row>
    <row r="54" spans="1:9" s="21" customFormat="1" ht="56.25" customHeight="1">
      <c r="A54" s="129"/>
      <c r="B54" s="123"/>
      <c r="C54" s="20"/>
      <c r="D54" s="17"/>
      <c r="E54" s="17"/>
      <c r="F54" s="64" t="s">
        <v>415</v>
      </c>
      <c r="G54" s="111"/>
      <c r="H54" s="17"/>
      <c r="I54" s="115"/>
    </row>
    <row r="55" spans="1:9" s="21" customFormat="1" ht="31.5" customHeight="1">
      <c r="A55" s="128" t="s">
        <v>317</v>
      </c>
      <c r="B55" s="122">
        <v>2210</v>
      </c>
      <c r="C55" s="20"/>
      <c r="D55" s="17"/>
      <c r="E55" s="17"/>
      <c r="F55" s="82">
        <v>18576</v>
      </c>
      <c r="G55" s="110" t="s">
        <v>14</v>
      </c>
      <c r="H55" s="79"/>
      <c r="I55" s="104" t="s">
        <v>167</v>
      </c>
    </row>
    <row r="56" spans="1:9" s="21" customFormat="1" ht="51.75" customHeight="1">
      <c r="A56" s="129"/>
      <c r="B56" s="123"/>
      <c r="C56" s="20"/>
      <c r="D56" s="17"/>
      <c r="E56" s="17"/>
      <c r="F56" s="64" t="s">
        <v>416</v>
      </c>
      <c r="G56" s="111"/>
      <c r="H56" s="17"/>
      <c r="I56" s="115"/>
    </row>
    <row r="57" spans="1:9" s="21" customFormat="1" ht="40.5" customHeight="1">
      <c r="A57" s="120" t="s">
        <v>318</v>
      </c>
      <c r="B57" s="122">
        <v>2210</v>
      </c>
      <c r="C57" s="20"/>
      <c r="D57" s="17"/>
      <c r="E57" s="17"/>
      <c r="F57" s="82">
        <v>1500</v>
      </c>
      <c r="G57" s="110" t="s">
        <v>14</v>
      </c>
      <c r="H57" s="79"/>
      <c r="I57" s="104" t="s">
        <v>167</v>
      </c>
    </row>
    <row r="58" spans="1:9" s="21" customFormat="1" ht="40.5" customHeight="1">
      <c r="A58" s="121"/>
      <c r="B58" s="162"/>
      <c r="C58" s="20"/>
      <c r="D58" s="17"/>
      <c r="E58" s="17"/>
      <c r="F58" s="64" t="s">
        <v>289</v>
      </c>
      <c r="G58" s="111"/>
      <c r="H58" s="17"/>
      <c r="I58" s="115"/>
    </row>
    <row r="59" spans="1:9" s="21" customFormat="1" ht="40.5" customHeight="1">
      <c r="A59" s="128" t="s">
        <v>324</v>
      </c>
      <c r="B59" s="162"/>
      <c r="C59" s="20"/>
      <c r="D59" s="17"/>
      <c r="E59" s="17"/>
      <c r="F59" s="71">
        <v>1815</v>
      </c>
      <c r="G59" s="110" t="s">
        <v>14</v>
      </c>
      <c r="H59" s="118"/>
      <c r="I59" s="104" t="s">
        <v>167</v>
      </c>
    </row>
    <row r="60" spans="1:9" s="21" customFormat="1" ht="40.5" customHeight="1">
      <c r="A60" s="129"/>
      <c r="B60" s="123"/>
      <c r="C60" s="20"/>
      <c r="D60" s="17"/>
      <c r="E60" s="17"/>
      <c r="F60" s="64" t="s">
        <v>319</v>
      </c>
      <c r="G60" s="111"/>
      <c r="H60" s="119"/>
      <c r="I60" s="115"/>
    </row>
    <row r="61" spans="1:9" s="21" customFormat="1" ht="40.5" customHeight="1">
      <c r="A61" s="128" t="s">
        <v>323</v>
      </c>
      <c r="B61" s="122">
        <v>2210</v>
      </c>
      <c r="C61" s="20"/>
      <c r="D61" s="17"/>
      <c r="E61" s="17"/>
      <c r="F61" s="71">
        <v>3386.56</v>
      </c>
      <c r="G61" s="110" t="s">
        <v>14</v>
      </c>
      <c r="H61" s="118"/>
      <c r="I61" s="104" t="s">
        <v>167</v>
      </c>
    </row>
    <row r="62" spans="1:9" s="21" customFormat="1" ht="49.5" customHeight="1">
      <c r="A62" s="129"/>
      <c r="B62" s="123"/>
      <c r="C62" s="20"/>
      <c r="D62" s="17"/>
      <c r="E62" s="17"/>
      <c r="F62" s="64" t="s">
        <v>320</v>
      </c>
      <c r="G62" s="111"/>
      <c r="H62" s="119"/>
      <c r="I62" s="115"/>
    </row>
    <row r="63" spans="1:9" s="21" customFormat="1" ht="41.25" customHeight="1">
      <c r="A63" s="130" t="s">
        <v>27</v>
      </c>
      <c r="B63" s="126">
        <v>2210</v>
      </c>
      <c r="C63" s="22"/>
      <c r="D63" s="23"/>
      <c r="E63" s="23"/>
      <c r="F63" s="49">
        <v>2019.17</v>
      </c>
      <c r="G63" s="139" t="s">
        <v>14</v>
      </c>
      <c r="H63" s="142"/>
      <c r="I63" s="147" t="s">
        <v>173</v>
      </c>
    </row>
    <row r="64" spans="1:9" s="21" customFormat="1" ht="42" customHeight="1">
      <c r="A64" s="131"/>
      <c r="B64" s="127"/>
      <c r="C64" s="22"/>
      <c r="D64" s="23"/>
      <c r="E64" s="23"/>
      <c r="F64" s="46" t="s">
        <v>172</v>
      </c>
      <c r="G64" s="140"/>
      <c r="H64" s="143"/>
      <c r="I64" s="148"/>
    </row>
    <row r="65" spans="1:9" s="21" customFormat="1" ht="39.75" customHeight="1">
      <c r="A65" s="130" t="s">
        <v>25</v>
      </c>
      <c r="B65" s="126">
        <v>2210</v>
      </c>
      <c r="C65" s="22"/>
      <c r="D65" s="23"/>
      <c r="E65" s="23"/>
      <c r="F65" s="23">
        <v>1718</v>
      </c>
      <c r="G65" s="139" t="s">
        <v>14</v>
      </c>
      <c r="H65" s="142"/>
      <c r="I65" s="167" t="s">
        <v>174</v>
      </c>
    </row>
    <row r="66" spans="1:9" s="21" customFormat="1" ht="36.75" customHeight="1">
      <c r="A66" s="131"/>
      <c r="B66" s="127"/>
      <c r="C66" s="22"/>
      <c r="D66" s="23"/>
      <c r="E66" s="23"/>
      <c r="F66" s="46" t="s">
        <v>210</v>
      </c>
      <c r="G66" s="140"/>
      <c r="H66" s="143"/>
      <c r="I66" s="148"/>
    </row>
    <row r="67" spans="1:9" s="21" customFormat="1" ht="39" customHeight="1">
      <c r="A67" s="130" t="s">
        <v>124</v>
      </c>
      <c r="B67" s="126">
        <v>2210</v>
      </c>
      <c r="C67" s="22"/>
      <c r="D67" s="23"/>
      <c r="E67" s="23"/>
      <c r="F67" s="23">
        <v>2554.23</v>
      </c>
      <c r="G67" s="139" t="s">
        <v>14</v>
      </c>
      <c r="H67" s="142"/>
      <c r="I67" s="147" t="s">
        <v>173</v>
      </c>
    </row>
    <row r="68" spans="1:9" s="21" customFormat="1" ht="47.25" customHeight="1">
      <c r="A68" s="131"/>
      <c r="B68" s="127"/>
      <c r="C68" s="22"/>
      <c r="D68" s="23"/>
      <c r="E68" s="23"/>
      <c r="F68" s="46" t="s">
        <v>175</v>
      </c>
      <c r="G68" s="140"/>
      <c r="H68" s="143"/>
      <c r="I68" s="148"/>
    </row>
    <row r="69" spans="1:9" s="21" customFormat="1" ht="45.75" customHeight="1">
      <c r="A69" s="130" t="s">
        <v>124</v>
      </c>
      <c r="B69" s="126">
        <v>2210</v>
      </c>
      <c r="C69" s="22"/>
      <c r="D69" s="23"/>
      <c r="E69" s="23"/>
      <c r="F69" s="23">
        <v>2846</v>
      </c>
      <c r="G69" s="139" t="s">
        <v>14</v>
      </c>
      <c r="H69" s="142"/>
      <c r="I69" s="167" t="s">
        <v>176</v>
      </c>
    </row>
    <row r="70" spans="1:9" s="21" customFormat="1" ht="37.5" customHeight="1">
      <c r="A70" s="131"/>
      <c r="B70" s="127"/>
      <c r="C70" s="22"/>
      <c r="D70" s="23"/>
      <c r="E70" s="23"/>
      <c r="F70" s="46" t="s">
        <v>211</v>
      </c>
      <c r="G70" s="140"/>
      <c r="H70" s="143"/>
      <c r="I70" s="148"/>
    </row>
    <row r="71" spans="1:9" s="21" customFormat="1" ht="36" customHeight="1">
      <c r="A71" s="130" t="s">
        <v>28</v>
      </c>
      <c r="B71" s="126">
        <v>2210</v>
      </c>
      <c r="C71" s="22"/>
      <c r="D71" s="23"/>
      <c r="E71" s="23"/>
      <c r="F71" s="23">
        <v>50125.37</v>
      </c>
      <c r="G71" s="139" t="s">
        <v>14</v>
      </c>
      <c r="H71" s="142"/>
      <c r="I71" s="167" t="s">
        <v>178</v>
      </c>
    </row>
    <row r="72" spans="1:9" s="21" customFormat="1" ht="45.75" customHeight="1">
      <c r="A72" s="131"/>
      <c r="B72" s="127"/>
      <c r="C72" s="22"/>
      <c r="D72" s="23"/>
      <c r="E72" s="23"/>
      <c r="F72" s="46" t="s">
        <v>177</v>
      </c>
      <c r="G72" s="140"/>
      <c r="H72" s="143"/>
      <c r="I72" s="148"/>
    </row>
    <row r="73" spans="1:9" s="21" customFormat="1" ht="41.25" customHeight="1">
      <c r="A73" s="130" t="s">
        <v>29</v>
      </c>
      <c r="B73" s="126">
        <v>2210</v>
      </c>
      <c r="C73" s="22"/>
      <c r="D73" s="23"/>
      <c r="E73" s="23"/>
      <c r="F73" s="23">
        <v>7998.24</v>
      </c>
      <c r="G73" s="139" t="s">
        <v>14</v>
      </c>
      <c r="H73" s="142"/>
      <c r="I73" s="167" t="s">
        <v>176</v>
      </c>
    </row>
    <row r="74" spans="1:9" s="21" customFormat="1" ht="51" customHeight="1">
      <c r="A74" s="131"/>
      <c r="B74" s="127"/>
      <c r="C74" s="22"/>
      <c r="D74" s="23"/>
      <c r="E74" s="23"/>
      <c r="F74" s="46" t="s">
        <v>179</v>
      </c>
      <c r="G74" s="140"/>
      <c r="H74" s="143"/>
      <c r="I74" s="148"/>
    </row>
    <row r="75" spans="1:9" s="21" customFormat="1" ht="38.25" customHeight="1">
      <c r="A75" s="130" t="s">
        <v>17</v>
      </c>
      <c r="B75" s="126">
        <v>2210</v>
      </c>
      <c r="C75" s="22"/>
      <c r="D75" s="23"/>
      <c r="E75" s="23"/>
      <c r="F75" s="23">
        <v>1647</v>
      </c>
      <c r="G75" s="139" t="s">
        <v>14</v>
      </c>
      <c r="H75" s="142"/>
      <c r="I75" s="147" t="s">
        <v>180</v>
      </c>
    </row>
    <row r="76" spans="1:9" s="21" customFormat="1" ht="41.25" customHeight="1">
      <c r="A76" s="131"/>
      <c r="B76" s="127"/>
      <c r="C76" s="22"/>
      <c r="D76" s="23"/>
      <c r="E76" s="23"/>
      <c r="F76" s="46" t="s">
        <v>212</v>
      </c>
      <c r="G76" s="140"/>
      <c r="H76" s="143"/>
      <c r="I76" s="148"/>
    </row>
    <row r="77" spans="1:9" ht="33" customHeight="1">
      <c r="A77" s="24" t="s">
        <v>30</v>
      </c>
      <c r="B77" s="25">
        <v>2210</v>
      </c>
      <c r="C77" s="26">
        <f>D77+E77</f>
        <v>16920</v>
      </c>
      <c r="D77" s="27">
        <f>SUM(D15:D21)</f>
        <v>10920</v>
      </c>
      <c r="E77" s="27">
        <f>SUM(E15:E21)</f>
        <v>6000</v>
      </c>
      <c r="F77" s="26">
        <f>F15+F17+F19+F21+F23+F25+F27+F29+F31+F33+F35+F37+F39+F41+F43+F45+F47+F49+F51+F53+F55+F57+F59+F61+F63+F65+F67+F69+F71+F73+F75</f>
        <v>753694</v>
      </c>
      <c r="G77" s="28"/>
      <c r="H77" s="26"/>
      <c r="I77" s="27"/>
    </row>
    <row r="78" spans="1:9" ht="33" customHeight="1">
      <c r="A78" s="24" t="s">
        <v>408</v>
      </c>
      <c r="B78" s="25">
        <v>2210</v>
      </c>
      <c r="C78" s="26"/>
      <c r="D78" s="27"/>
      <c r="E78" s="27"/>
      <c r="F78" s="26">
        <f>F23+F25+F27+F29+F33+F35+F47+F63+F65+F67+F71</f>
        <v>382177.99999999994</v>
      </c>
      <c r="G78" s="28"/>
      <c r="H78" s="26"/>
      <c r="I78" s="27"/>
    </row>
    <row r="79" spans="1:9" ht="33" customHeight="1">
      <c r="A79" s="24" t="s">
        <v>407</v>
      </c>
      <c r="B79" s="25">
        <v>2210</v>
      </c>
      <c r="C79" s="26"/>
      <c r="D79" s="27"/>
      <c r="E79" s="27"/>
      <c r="F79" s="26">
        <f>F63+F65+F67+F71</f>
        <v>56416.770000000004</v>
      </c>
      <c r="G79" s="28"/>
      <c r="H79" s="26"/>
      <c r="I79" s="27"/>
    </row>
    <row r="80" spans="1:9" ht="33" customHeight="1">
      <c r="A80" s="24" t="s">
        <v>31</v>
      </c>
      <c r="B80" s="25">
        <v>2210</v>
      </c>
      <c r="C80" s="26"/>
      <c r="D80" s="27"/>
      <c r="E80" s="27"/>
      <c r="F80" s="26">
        <f>F15+F17+F19+F21+F31+F37+F39+F41+F43+F45+F49+F51+F53+F55+F57+F59+F61+F69+F73+F75</f>
        <v>371515.99999999994</v>
      </c>
      <c r="G80" s="28"/>
      <c r="H80" s="26"/>
      <c r="I80" s="27"/>
    </row>
    <row r="81" spans="1:9" ht="33" customHeight="1">
      <c r="A81" s="24" t="s">
        <v>407</v>
      </c>
      <c r="B81" s="25">
        <v>2210</v>
      </c>
      <c r="C81" s="26"/>
      <c r="D81" s="27"/>
      <c r="E81" s="27"/>
      <c r="F81" s="26">
        <f>F69+F73+F75</f>
        <v>12491.24</v>
      </c>
      <c r="G81" s="28"/>
      <c r="H81" s="26"/>
      <c r="I81" s="27"/>
    </row>
    <row r="82" spans="1:9" ht="43.5" customHeight="1">
      <c r="A82" s="13" t="s">
        <v>125</v>
      </c>
      <c r="B82" s="29">
        <v>2220</v>
      </c>
      <c r="C82" s="7">
        <f>D82+E82</f>
        <v>0</v>
      </c>
      <c r="D82" s="30"/>
      <c r="E82" s="30"/>
      <c r="F82" s="31"/>
      <c r="G82" s="31"/>
      <c r="H82" s="31"/>
      <c r="I82" s="31"/>
    </row>
    <row r="83" spans="1:9" ht="30" customHeight="1">
      <c r="A83" s="106" t="s">
        <v>32</v>
      </c>
      <c r="B83" s="108">
        <v>2220</v>
      </c>
      <c r="C83" s="7"/>
      <c r="D83" s="8"/>
      <c r="E83" s="8"/>
      <c r="F83" s="32">
        <v>105868</v>
      </c>
      <c r="G83" s="110" t="s">
        <v>14</v>
      </c>
      <c r="H83" s="112"/>
      <c r="I83" s="94" t="s">
        <v>181</v>
      </c>
    </row>
    <row r="84" spans="1:9" ht="49.5" customHeight="1">
      <c r="A84" s="146"/>
      <c r="B84" s="132"/>
      <c r="C84" s="7"/>
      <c r="D84" s="8"/>
      <c r="E84" s="8"/>
      <c r="F84" s="9" t="s">
        <v>213</v>
      </c>
      <c r="G84" s="111"/>
      <c r="H84" s="113"/>
      <c r="I84" s="95"/>
    </row>
    <row r="85" spans="1:9" ht="31.5" customHeight="1">
      <c r="A85" s="146"/>
      <c r="B85" s="132"/>
      <c r="C85" s="7"/>
      <c r="D85" s="8"/>
      <c r="E85" s="8"/>
      <c r="F85" s="32">
        <v>1131</v>
      </c>
      <c r="G85" s="110" t="s">
        <v>14</v>
      </c>
      <c r="H85" s="112"/>
      <c r="I85" s="92" t="s">
        <v>33</v>
      </c>
    </row>
    <row r="86" spans="1:9" ht="36" customHeight="1">
      <c r="A86" s="107"/>
      <c r="B86" s="109"/>
      <c r="C86" s="65"/>
      <c r="D86" s="8"/>
      <c r="E86" s="8"/>
      <c r="F86" s="9" t="s">
        <v>214</v>
      </c>
      <c r="G86" s="111"/>
      <c r="H86" s="113"/>
      <c r="I86" s="93"/>
    </row>
    <row r="87" spans="1:9" ht="31.5" customHeight="1">
      <c r="A87" s="106" t="s">
        <v>32</v>
      </c>
      <c r="B87" s="108">
        <v>2220</v>
      </c>
      <c r="C87" s="7"/>
      <c r="D87" s="8"/>
      <c r="E87" s="8"/>
      <c r="F87" s="32">
        <v>106999</v>
      </c>
      <c r="G87" s="110" t="s">
        <v>14</v>
      </c>
      <c r="H87" s="112"/>
      <c r="I87" s="94" t="s">
        <v>182</v>
      </c>
    </row>
    <row r="88" spans="1:9" ht="51.75" customHeight="1">
      <c r="A88" s="107"/>
      <c r="B88" s="109"/>
      <c r="C88" s="7"/>
      <c r="D88" s="8"/>
      <c r="E88" s="8"/>
      <c r="F88" s="9" t="s">
        <v>215</v>
      </c>
      <c r="G88" s="111"/>
      <c r="H88" s="113"/>
      <c r="I88" s="95"/>
    </row>
    <row r="89" spans="1:9" ht="42" customHeight="1">
      <c r="A89" s="106" t="s">
        <v>32</v>
      </c>
      <c r="B89" s="108">
        <v>2220</v>
      </c>
      <c r="C89" s="7"/>
      <c r="D89" s="8"/>
      <c r="E89" s="8"/>
      <c r="F89" s="32">
        <v>60000</v>
      </c>
      <c r="G89" s="110" t="s">
        <v>14</v>
      </c>
      <c r="H89" s="112"/>
      <c r="I89" s="94" t="s">
        <v>184</v>
      </c>
    </row>
    <row r="90" spans="1:9" ht="45.75" customHeight="1">
      <c r="A90" s="107"/>
      <c r="B90" s="109"/>
      <c r="C90" s="7"/>
      <c r="D90" s="8"/>
      <c r="E90" s="8"/>
      <c r="F90" s="9" t="s">
        <v>418</v>
      </c>
      <c r="G90" s="103"/>
      <c r="H90" s="113"/>
      <c r="I90" s="95"/>
    </row>
    <row r="91" spans="1:9" ht="34.5" customHeight="1">
      <c r="A91" s="144" t="s">
        <v>35</v>
      </c>
      <c r="B91" s="122">
        <v>2220</v>
      </c>
      <c r="C91" s="7"/>
      <c r="D91" s="8"/>
      <c r="E91" s="8"/>
      <c r="F91" s="34">
        <v>20000</v>
      </c>
      <c r="G91" s="110" t="s">
        <v>14</v>
      </c>
      <c r="H91" s="160"/>
      <c r="I91" s="92" t="s">
        <v>185</v>
      </c>
    </row>
    <row r="92" spans="1:9" ht="59.25" customHeight="1">
      <c r="A92" s="145"/>
      <c r="B92" s="123"/>
      <c r="C92" s="7"/>
      <c r="D92" s="17"/>
      <c r="E92" s="17"/>
      <c r="F92" s="69" t="s">
        <v>216</v>
      </c>
      <c r="G92" s="111"/>
      <c r="H92" s="161"/>
      <c r="I92" s="93"/>
    </row>
    <row r="93" spans="1:9" ht="28.5" customHeight="1">
      <c r="A93" s="101" t="s">
        <v>35</v>
      </c>
      <c r="B93" s="195">
        <v>2220</v>
      </c>
      <c r="C93" s="7"/>
      <c r="D93" s="17"/>
      <c r="E93" s="17"/>
      <c r="F93" s="32">
        <v>25000</v>
      </c>
      <c r="G93" s="103" t="s">
        <v>14</v>
      </c>
      <c r="H93" s="118"/>
      <c r="I93" s="94" t="s">
        <v>168</v>
      </c>
    </row>
    <row r="94" spans="1:9" ht="39" customHeight="1">
      <c r="A94" s="102"/>
      <c r="B94" s="102"/>
      <c r="C94" s="7"/>
      <c r="D94" s="17"/>
      <c r="E94" s="17"/>
      <c r="F94" s="64" t="s">
        <v>217</v>
      </c>
      <c r="G94" s="111"/>
      <c r="H94" s="119"/>
      <c r="I94" s="95"/>
    </row>
    <row r="95" spans="1:9" ht="39" customHeight="1">
      <c r="A95" s="179" t="s">
        <v>35</v>
      </c>
      <c r="B95" s="102"/>
      <c r="C95" s="7"/>
      <c r="D95" s="17"/>
      <c r="E95" s="17"/>
      <c r="F95" s="71">
        <v>19218.48</v>
      </c>
      <c r="G95" s="103" t="s">
        <v>14</v>
      </c>
      <c r="H95" s="118"/>
      <c r="I95" s="94" t="s">
        <v>341</v>
      </c>
    </row>
    <row r="96" spans="1:9" ht="56.25" customHeight="1">
      <c r="A96" s="180"/>
      <c r="B96" s="102"/>
      <c r="C96" s="7"/>
      <c r="D96" s="17"/>
      <c r="E96" s="17"/>
      <c r="F96" s="64" t="s">
        <v>379</v>
      </c>
      <c r="G96" s="111"/>
      <c r="H96" s="119"/>
      <c r="I96" s="95"/>
    </row>
    <row r="97" spans="1:9" ht="56.25" customHeight="1">
      <c r="A97" s="179" t="s">
        <v>35</v>
      </c>
      <c r="B97" s="102"/>
      <c r="C97" s="7"/>
      <c r="D97" s="17"/>
      <c r="E97" s="17"/>
      <c r="F97" s="71">
        <v>267765.7</v>
      </c>
      <c r="G97" s="103" t="s">
        <v>14</v>
      </c>
      <c r="H97" s="194"/>
      <c r="I97" s="94" t="s">
        <v>425</v>
      </c>
    </row>
    <row r="98" spans="1:9" ht="56.25" customHeight="1">
      <c r="A98" s="180"/>
      <c r="B98" s="102"/>
      <c r="C98" s="7"/>
      <c r="D98" s="17"/>
      <c r="E98" s="17"/>
      <c r="F98" s="64" t="s">
        <v>465</v>
      </c>
      <c r="G98" s="111"/>
      <c r="H98" s="119"/>
      <c r="I98" s="95"/>
    </row>
    <row r="99" spans="1:9" ht="36.75" customHeight="1">
      <c r="A99" s="101" t="s">
        <v>126</v>
      </c>
      <c r="B99" s="102"/>
      <c r="C99" s="7"/>
      <c r="D99" s="17"/>
      <c r="E99" s="17"/>
      <c r="F99" s="32">
        <v>5000</v>
      </c>
      <c r="G99" s="110" t="s">
        <v>14</v>
      </c>
      <c r="H99" s="118"/>
      <c r="I99" s="94" t="s">
        <v>168</v>
      </c>
    </row>
    <row r="100" spans="1:9" ht="36.75" customHeight="1">
      <c r="A100" s="102"/>
      <c r="B100" s="102"/>
      <c r="C100" s="66"/>
      <c r="D100" s="67"/>
      <c r="E100" s="67"/>
      <c r="F100" s="80" t="s">
        <v>199</v>
      </c>
      <c r="G100" s="111"/>
      <c r="H100" s="119"/>
      <c r="I100" s="95"/>
    </row>
    <row r="101" spans="1:9" ht="36.75" customHeight="1">
      <c r="A101" s="106" t="s">
        <v>417</v>
      </c>
      <c r="B101" s="122">
        <v>2220</v>
      </c>
      <c r="C101" s="77"/>
      <c r="D101" s="78"/>
      <c r="E101" s="78"/>
      <c r="F101" s="80">
        <v>50000</v>
      </c>
      <c r="G101" s="110" t="s">
        <v>14</v>
      </c>
      <c r="H101" s="118"/>
      <c r="I101" s="114" t="s">
        <v>381</v>
      </c>
    </row>
    <row r="102" spans="1:9" ht="48" customHeight="1">
      <c r="A102" s="107"/>
      <c r="B102" s="123"/>
      <c r="C102" s="77"/>
      <c r="D102" s="78"/>
      <c r="E102" s="78"/>
      <c r="F102" s="69" t="s">
        <v>313</v>
      </c>
      <c r="G102" s="111"/>
      <c r="H102" s="119"/>
      <c r="I102" s="115"/>
    </row>
    <row r="103" spans="1:9" s="1" customFormat="1" ht="36.75" customHeight="1">
      <c r="A103" s="128" t="s">
        <v>37</v>
      </c>
      <c r="B103" s="122">
        <v>2220</v>
      </c>
      <c r="C103" s="77"/>
      <c r="D103" s="78"/>
      <c r="E103" s="78"/>
      <c r="F103" s="33">
        <v>5346</v>
      </c>
      <c r="G103" s="110" t="s">
        <v>14</v>
      </c>
      <c r="H103" s="118"/>
      <c r="I103" s="104" t="s">
        <v>186</v>
      </c>
    </row>
    <row r="104" spans="1:9" ht="51" customHeight="1">
      <c r="A104" s="129"/>
      <c r="B104" s="123"/>
      <c r="C104" s="7"/>
      <c r="D104" s="17"/>
      <c r="E104" s="17"/>
      <c r="F104" s="76" t="s">
        <v>218</v>
      </c>
      <c r="G104" s="111"/>
      <c r="H104" s="119"/>
      <c r="I104" s="149"/>
    </row>
    <row r="105" spans="1:9" ht="51" customHeight="1">
      <c r="A105" s="120" t="s">
        <v>37</v>
      </c>
      <c r="B105" s="122">
        <v>2220</v>
      </c>
      <c r="C105" s="7"/>
      <c r="D105" s="17"/>
      <c r="E105" s="17"/>
      <c r="F105" s="83">
        <v>97755</v>
      </c>
      <c r="G105" s="110" t="s">
        <v>14</v>
      </c>
      <c r="H105" s="118"/>
      <c r="I105" s="94" t="s">
        <v>381</v>
      </c>
    </row>
    <row r="106" spans="1:9" ht="51" customHeight="1">
      <c r="A106" s="121"/>
      <c r="B106" s="123"/>
      <c r="C106" s="7"/>
      <c r="D106" s="17"/>
      <c r="E106" s="17"/>
      <c r="F106" s="76" t="s">
        <v>426</v>
      </c>
      <c r="G106" s="111"/>
      <c r="H106" s="119"/>
      <c r="I106" s="95"/>
    </row>
    <row r="107" spans="1:9" ht="32.25" customHeight="1">
      <c r="A107" s="128" t="s">
        <v>37</v>
      </c>
      <c r="B107" s="122">
        <v>2220</v>
      </c>
      <c r="C107" s="7"/>
      <c r="D107" s="17"/>
      <c r="E107" s="17"/>
      <c r="F107" s="34">
        <v>11131</v>
      </c>
      <c r="G107" s="110" t="s">
        <v>14</v>
      </c>
      <c r="H107" s="118"/>
      <c r="I107" s="94" t="s">
        <v>187</v>
      </c>
    </row>
    <row r="108" spans="1:9" ht="33" customHeight="1">
      <c r="A108" s="181"/>
      <c r="B108" s="162"/>
      <c r="C108" s="7"/>
      <c r="D108" s="17"/>
      <c r="E108" s="17"/>
      <c r="F108" s="68" t="s">
        <v>219</v>
      </c>
      <c r="G108" s="111"/>
      <c r="H108" s="119"/>
      <c r="I108" s="95"/>
    </row>
    <row r="109" spans="1:9" ht="36" customHeight="1">
      <c r="A109" s="181"/>
      <c r="B109" s="162"/>
      <c r="C109" s="7"/>
      <c r="D109" s="17"/>
      <c r="E109" s="17"/>
      <c r="F109" s="34">
        <v>8523</v>
      </c>
      <c r="G109" s="110" t="s">
        <v>14</v>
      </c>
      <c r="H109" s="118"/>
      <c r="I109" s="94" t="s">
        <v>188</v>
      </c>
    </row>
    <row r="110" spans="1:9" ht="45.75" customHeight="1">
      <c r="A110" s="129"/>
      <c r="B110" s="123"/>
      <c r="C110" s="7"/>
      <c r="D110" s="17"/>
      <c r="E110" s="17"/>
      <c r="F110" s="69" t="s">
        <v>220</v>
      </c>
      <c r="G110" s="111"/>
      <c r="H110" s="119"/>
      <c r="I110" s="96"/>
    </row>
    <row r="111" spans="1:9" ht="33.75" customHeight="1">
      <c r="A111" s="128" t="s">
        <v>39</v>
      </c>
      <c r="B111" s="122">
        <v>2220</v>
      </c>
      <c r="C111" s="7">
        <f>D111+E111</f>
        <v>20000</v>
      </c>
      <c r="D111" s="17">
        <v>20000</v>
      </c>
      <c r="E111" s="17">
        <v>0</v>
      </c>
      <c r="F111" s="34">
        <v>60000</v>
      </c>
      <c r="G111" s="110" t="s">
        <v>14</v>
      </c>
      <c r="H111" s="118"/>
      <c r="I111" s="116" t="s">
        <v>40</v>
      </c>
    </row>
    <row r="112" spans="1:9" ht="35.25" customHeight="1">
      <c r="A112" s="129"/>
      <c r="B112" s="123"/>
      <c r="C112" s="7"/>
      <c r="D112" s="17"/>
      <c r="E112" s="17"/>
      <c r="F112" s="69" t="s">
        <v>221</v>
      </c>
      <c r="G112" s="111"/>
      <c r="H112" s="119"/>
      <c r="I112" s="117"/>
    </row>
    <row r="113" spans="1:9" ht="35.25" customHeight="1">
      <c r="A113" s="128" t="s">
        <v>282</v>
      </c>
      <c r="B113" s="122">
        <v>2220</v>
      </c>
      <c r="C113" s="7">
        <f>D113+E113</f>
        <v>20832.76</v>
      </c>
      <c r="D113" s="17">
        <v>20832.76</v>
      </c>
      <c r="E113" s="17">
        <v>0</v>
      </c>
      <c r="F113" s="33">
        <v>10000</v>
      </c>
      <c r="G113" s="110" t="s">
        <v>14</v>
      </c>
      <c r="H113" s="118"/>
      <c r="I113" s="104" t="s">
        <v>189</v>
      </c>
    </row>
    <row r="114" spans="1:9" ht="40.5" customHeight="1">
      <c r="A114" s="129"/>
      <c r="B114" s="123"/>
      <c r="C114" s="7"/>
      <c r="D114" s="17"/>
      <c r="E114" s="17"/>
      <c r="F114" s="62" t="s">
        <v>222</v>
      </c>
      <c r="G114" s="111"/>
      <c r="H114" s="119"/>
      <c r="I114" s="149"/>
    </row>
    <row r="115" spans="1:9" ht="27.75" customHeight="1">
      <c r="A115" s="128" t="s">
        <v>42</v>
      </c>
      <c r="B115" s="122">
        <v>2220</v>
      </c>
      <c r="C115" s="7"/>
      <c r="D115" s="17"/>
      <c r="E115" s="17"/>
      <c r="F115" s="17">
        <v>15000</v>
      </c>
      <c r="G115" s="110" t="s">
        <v>14</v>
      </c>
      <c r="H115" s="182"/>
      <c r="I115" s="116" t="s">
        <v>40</v>
      </c>
    </row>
    <row r="116" spans="1:9" ht="37.5" customHeight="1">
      <c r="A116" s="181"/>
      <c r="B116" s="162"/>
      <c r="C116" s="7"/>
      <c r="D116" s="17"/>
      <c r="E116" s="17"/>
      <c r="F116" s="64" t="s">
        <v>223</v>
      </c>
      <c r="G116" s="111"/>
      <c r="H116" s="183"/>
      <c r="I116" s="117"/>
    </row>
    <row r="117" spans="1:9" ht="34.5" customHeight="1">
      <c r="A117" s="181"/>
      <c r="B117" s="162"/>
      <c r="C117" s="7">
        <f>D117+E117</f>
        <v>22121.2</v>
      </c>
      <c r="D117" s="17">
        <v>22121.2</v>
      </c>
      <c r="E117" s="17">
        <v>0</v>
      </c>
      <c r="F117" s="17">
        <v>3869</v>
      </c>
      <c r="G117" s="110" t="s">
        <v>14</v>
      </c>
      <c r="H117" s="118"/>
      <c r="I117" s="104" t="s">
        <v>190</v>
      </c>
    </row>
    <row r="118" spans="1:9" ht="49.5" customHeight="1">
      <c r="A118" s="129"/>
      <c r="B118" s="123"/>
      <c r="C118" s="7"/>
      <c r="D118" s="17"/>
      <c r="E118" s="17"/>
      <c r="F118" s="64" t="s">
        <v>224</v>
      </c>
      <c r="G118" s="111"/>
      <c r="H118" s="119"/>
      <c r="I118" s="149"/>
    </row>
    <row r="119" spans="1:9" ht="39" customHeight="1">
      <c r="A119" s="128" t="s">
        <v>42</v>
      </c>
      <c r="B119" s="122">
        <v>2220</v>
      </c>
      <c r="C119" s="7"/>
      <c r="D119" s="17"/>
      <c r="E119" s="17"/>
      <c r="F119" s="71">
        <v>41828</v>
      </c>
      <c r="G119" s="110" t="s">
        <v>14</v>
      </c>
      <c r="H119" s="118"/>
      <c r="I119" s="116" t="s">
        <v>368</v>
      </c>
    </row>
    <row r="120" spans="1:9" ht="49.5" customHeight="1">
      <c r="A120" s="129"/>
      <c r="B120" s="123"/>
      <c r="C120" s="7"/>
      <c r="D120" s="17"/>
      <c r="E120" s="17"/>
      <c r="F120" s="64" t="s">
        <v>367</v>
      </c>
      <c r="G120" s="111"/>
      <c r="H120" s="119"/>
      <c r="I120" s="117"/>
    </row>
    <row r="121" spans="1:9" ht="37.5" customHeight="1">
      <c r="A121" s="120" t="s">
        <v>396</v>
      </c>
      <c r="B121" s="122">
        <v>2220</v>
      </c>
      <c r="C121" s="7"/>
      <c r="D121" s="17"/>
      <c r="E121" s="17"/>
      <c r="F121" s="71">
        <v>10000</v>
      </c>
      <c r="G121" s="110" t="s">
        <v>14</v>
      </c>
      <c r="H121" s="118"/>
      <c r="I121" s="116" t="s">
        <v>368</v>
      </c>
    </row>
    <row r="122" spans="1:9" ht="39.75" customHeight="1">
      <c r="A122" s="121"/>
      <c r="B122" s="123"/>
      <c r="C122" s="7"/>
      <c r="D122" s="17"/>
      <c r="E122" s="17"/>
      <c r="F122" s="64" t="s">
        <v>222</v>
      </c>
      <c r="G122" s="111"/>
      <c r="H122" s="119"/>
      <c r="I122" s="117"/>
    </row>
    <row r="123" spans="1:9" ht="24.75" customHeight="1">
      <c r="A123" s="120" t="s">
        <v>283</v>
      </c>
      <c r="B123" s="99">
        <v>2220</v>
      </c>
      <c r="C123" s="7"/>
      <c r="D123" s="32"/>
      <c r="E123" s="32"/>
      <c r="F123" s="32">
        <v>12000</v>
      </c>
      <c r="G123" s="110" t="s">
        <v>14</v>
      </c>
      <c r="H123" s="124"/>
      <c r="I123" s="104" t="s">
        <v>191</v>
      </c>
    </row>
    <row r="124" spans="1:9" ht="39.75" customHeight="1">
      <c r="A124" s="98"/>
      <c r="B124" s="91"/>
      <c r="C124" s="7"/>
      <c r="D124" s="32"/>
      <c r="E124" s="32"/>
      <c r="F124" s="71" t="s">
        <v>225</v>
      </c>
      <c r="G124" s="111"/>
      <c r="H124" s="125"/>
      <c r="I124" s="115"/>
    </row>
    <row r="125" spans="1:9" ht="27" customHeight="1">
      <c r="A125" s="98"/>
      <c r="B125" s="91"/>
      <c r="C125" s="7"/>
      <c r="D125" s="32"/>
      <c r="E125" s="32"/>
      <c r="F125" s="32">
        <v>25000</v>
      </c>
      <c r="G125" s="110" t="s">
        <v>14</v>
      </c>
      <c r="H125" s="124"/>
      <c r="I125" s="114" t="s">
        <v>162</v>
      </c>
    </row>
    <row r="126" spans="1:9" ht="45" customHeight="1">
      <c r="A126" s="121"/>
      <c r="B126" s="100"/>
      <c r="C126" s="7"/>
      <c r="D126" s="32"/>
      <c r="E126" s="32"/>
      <c r="F126" s="71" t="s">
        <v>217</v>
      </c>
      <c r="G126" s="111"/>
      <c r="H126" s="125"/>
      <c r="I126" s="141"/>
    </row>
    <row r="127" spans="1:9" ht="30.75" customHeight="1">
      <c r="A127" s="120" t="s">
        <v>43</v>
      </c>
      <c r="B127" s="99">
        <v>2220</v>
      </c>
      <c r="C127" s="7"/>
      <c r="D127" s="32"/>
      <c r="E127" s="32"/>
      <c r="F127" s="32">
        <v>66491.41</v>
      </c>
      <c r="G127" s="110" t="s">
        <v>14</v>
      </c>
      <c r="H127" s="124"/>
      <c r="I127" s="114" t="s">
        <v>183</v>
      </c>
    </row>
    <row r="128" spans="1:9" ht="61.5" customHeight="1">
      <c r="A128" s="98"/>
      <c r="B128" s="91"/>
      <c r="C128" s="7"/>
      <c r="D128" s="32"/>
      <c r="E128" s="32"/>
      <c r="F128" s="71" t="s">
        <v>419</v>
      </c>
      <c r="G128" s="111"/>
      <c r="H128" s="125"/>
      <c r="I128" s="115"/>
    </row>
    <row r="129" spans="1:9" ht="24" customHeight="1">
      <c r="A129" s="98"/>
      <c r="B129" s="91"/>
      <c r="C129" s="7"/>
      <c r="D129" s="32"/>
      <c r="E129" s="32"/>
      <c r="F129" s="32">
        <v>26999</v>
      </c>
      <c r="G129" s="110" t="s">
        <v>14</v>
      </c>
      <c r="H129" s="124"/>
      <c r="I129" s="92" t="s">
        <v>44</v>
      </c>
    </row>
    <row r="130" spans="1:9" ht="47.25" customHeight="1">
      <c r="A130" s="121"/>
      <c r="B130" s="100"/>
      <c r="C130" s="7"/>
      <c r="D130" s="32"/>
      <c r="E130" s="32"/>
      <c r="F130" s="71" t="s">
        <v>226</v>
      </c>
      <c r="G130" s="111"/>
      <c r="H130" s="125"/>
      <c r="I130" s="93"/>
    </row>
    <row r="131" spans="1:9" ht="38.25" customHeight="1">
      <c r="A131" s="120" t="s">
        <v>127</v>
      </c>
      <c r="B131" s="99">
        <v>2220</v>
      </c>
      <c r="C131" s="7"/>
      <c r="D131" s="32"/>
      <c r="E131" s="32"/>
      <c r="F131" s="32">
        <v>97499</v>
      </c>
      <c r="G131" s="110" t="s">
        <v>14</v>
      </c>
      <c r="H131" s="124"/>
      <c r="I131" s="114" t="s">
        <v>166</v>
      </c>
    </row>
    <row r="132" spans="1:9" ht="47.25" customHeight="1">
      <c r="A132" s="121"/>
      <c r="B132" s="100"/>
      <c r="C132" s="7"/>
      <c r="D132" s="32"/>
      <c r="E132" s="32"/>
      <c r="F132" s="71" t="s">
        <v>227</v>
      </c>
      <c r="G132" s="111"/>
      <c r="H132" s="125"/>
      <c r="I132" s="115"/>
    </row>
    <row r="133" spans="1:9" ht="28.5" customHeight="1">
      <c r="A133" s="120" t="s">
        <v>45</v>
      </c>
      <c r="B133" s="99">
        <v>2220</v>
      </c>
      <c r="C133" s="7"/>
      <c r="D133" s="32"/>
      <c r="E133" s="32"/>
      <c r="F133" s="32">
        <v>3000</v>
      </c>
      <c r="G133" s="110" t="s">
        <v>14</v>
      </c>
      <c r="H133" s="124"/>
      <c r="I133" s="114" t="s">
        <v>187</v>
      </c>
    </row>
    <row r="134" spans="1:9" ht="27.75" customHeight="1">
      <c r="A134" s="121"/>
      <c r="B134" s="100"/>
      <c r="C134" s="7"/>
      <c r="D134" s="32"/>
      <c r="E134" s="32"/>
      <c r="F134" s="71" t="s">
        <v>196</v>
      </c>
      <c r="G134" s="111"/>
      <c r="H134" s="125"/>
      <c r="I134" s="115"/>
    </row>
    <row r="135" spans="1:9" ht="27.75" customHeight="1">
      <c r="A135" s="120" t="s">
        <v>389</v>
      </c>
      <c r="B135" s="99">
        <v>2220</v>
      </c>
      <c r="C135" s="7"/>
      <c r="D135" s="32"/>
      <c r="E135" s="32"/>
      <c r="F135" s="71">
        <v>875</v>
      </c>
      <c r="G135" s="110" t="s">
        <v>14</v>
      </c>
      <c r="H135" s="124"/>
      <c r="I135" s="114" t="s">
        <v>385</v>
      </c>
    </row>
    <row r="136" spans="1:9" ht="39.75" customHeight="1">
      <c r="A136" s="121"/>
      <c r="B136" s="100"/>
      <c r="C136" s="7"/>
      <c r="D136" s="32"/>
      <c r="E136" s="32"/>
      <c r="F136" s="71" t="s">
        <v>386</v>
      </c>
      <c r="G136" s="111"/>
      <c r="H136" s="125"/>
      <c r="I136" s="115"/>
    </row>
    <row r="137" spans="1:9" ht="30" customHeight="1">
      <c r="A137" s="120" t="s">
        <v>46</v>
      </c>
      <c r="B137" s="99">
        <v>2220</v>
      </c>
      <c r="C137" s="7"/>
      <c r="D137" s="32"/>
      <c r="E137" s="32"/>
      <c r="F137" s="34">
        <v>18000</v>
      </c>
      <c r="G137" s="110" t="s">
        <v>14</v>
      </c>
      <c r="H137" s="124"/>
      <c r="I137" s="114" t="s">
        <v>166</v>
      </c>
    </row>
    <row r="138" spans="1:9" ht="54" customHeight="1">
      <c r="A138" s="121"/>
      <c r="B138" s="100"/>
      <c r="C138" s="7"/>
      <c r="D138" s="32"/>
      <c r="E138" s="32"/>
      <c r="F138" s="71" t="s">
        <v>378</v>
      </c>
      <c r="G138" s="111"/>
      <c r="H138" s="125"/>
      <c r="I138" s="115"/>
    </row>
    <row r="139" spans="1:9" ht="27.75" customHeight="1">
      <c r="A139" s="120" t="s">
        <v>47</v>
      </c>
      <c r="B139" s="99">
        <v>2220</v>
      </c>
      <c r="C139" s="7"/>
      <c r="D139" s="32"/>
      <c r="E139" s="32"/>
      <c r="F139" s="32">
        <v>52500</v>
      </c>
      <c r="G139" s="110" t="s">
        <v>14</v>
      </c>
      <c r="H139" s="124"/>
      <c r="I139" s="114" t="s">
        <v>166</v>
      </c>
    </row>
    <row r="140" spans="1:9" ht="48" customHeight="1">
      <c r="A140" s="121"/>
      <c r="B140" s="100"/>
      <c r="C140" s="7"/>
      <c r="D140" s="32"/>
      <c r="E140" s="32"/>
      <c r="F140" s="71" t="s">
        <v>228</v>
      </c>
      <c r="G140" s="111"/>
      <c r="H140" s="125"/>
      <c r="I140" s="115"/>
    </row>
    <row r="141" spans="1:9" ht="30" customHeight="1">
      <c r="A141" s="184" t="s">
        <v>48</v>
      </c>
      <c r="B141" s="99">
        <v>2220</v>
      </c>
      <c r="C141" s="7"/>
      <c r="D141" s="32"/>
      <c r="E141" s="32"/>
      <c r="F141" s="32">
        <v>19565</v>
      </c>
      <c r="G141" s="110" t="s">
        <v>14</v>
      </c>
      <c r="H141" s="124"/>
      <c r="I141" s="114" t="s">
        <v>166</v>
      </c>
    </row>
    <row r="142" spans="1:9" ht="64.5" customHeight="1">
      <c r="A142" s="185"/>
      <c r="B142" s="100"/>
      <c r="C142" s="7"/>
      <c r="D142" s="32"/>
      <c r="E142" s="32"/>
      <c r="F142" s="71" t="s">
        <v>229</v>
      </c>
      <c r="G142" s="111"/>
      <c r="H142" s="125"/>
      <c r="I142" s="115"/>
    </row>
    <row r="143" spans="1:9" ht="26.25" customHeight="1">
      <c r="A143" s="120" t="s">
        <v>49</v>
      </c>
      <c r="B143" s="99">
        <v>2220</v>
      </c>
      <c r="C143" s="7"/>
      <c r="D143" s="32"/>
      <c r="E143" s="32"/>
      <c r="F143" s="32">
        <v>10435</v>
      </c>
      <c r="G143" s="110" t="s">
        <v>14</v>
      </c>
      <c r="H143" s="124"/>
      <c r="I143" s="114" t="s">
        <v>166</v>
      </c>
    </row>
    <row r="144" spans="1:9" ht="50.25" customHeight="1">
      <c r="A144" s="121"/>
      <c r="B144" s="100"/>
      <c r="C144" s="7"/>
      <c r="D144" s="32"/>
      <c r="E144" s="32"/>
      <c r="F144" s="71" t="s">
        <v>230</v>
      </c>
      <c r="G144" s="111"/>
      <c r="H144" s="125"/>
      <c r="I144" s="115"/>
    </row>
    <row r="145" spans="1:9" ht="53.25" customHeight="1">
      <c r="A145" s="120" t="s">
        <v>128</v>
      </c>
      <c r="B145" s="99">
        <v>2220</v>
      </c>
      <c r="C145" s="7"/>
      <c r="D145" s="32"/>
      <c r="E145" s="32"/>
      <c r="F145" s="32">
        <v>10000</v>
      </c>
      <c r="G145" s="110" t="s">
        <v>14</v>
      </c>
      <c r="H145" s="124"/>
      <c r="I145" s="104" t="s">
        <v>192</v>
      </c>
    </row>
    <row r="146" spans="1:9" ht="43.5" customHeight="1">
      <c r="A146" s="121"/>
      <c r="B146" s="100"/>
      <c r="C146" s="7"/>
      <c r="D146" s="32"/>
      <c r="E146" s="32"/>
      <c r="F146" s="70" t="s">
        <v>222</v>
      </c>
      <c r="G146" s="111"/>
      <c r="H146" s="125"/>
      <c r="I146" s="115"/>
    </row>
    <row r="147" spans="1:9" ht="24.75" customHeight="1">
      <c r="A147" s="120" t="s">
        <v>50</v>
      </c>
      <c r="B147" s="99">
        <v>2220</v>
      </c>
      <c r="C147" s="7"/>
      <c r="D147" s="32"/>
      <c r="E147" s="32"/>
      <c r="F147" s="32">
        <v>26959</v>
      </c>
      <c r="G147" s="110" t="s">
        <v>14</v>
      </c>
      <c r="H147" s="124"/>
      <c r="I147" s="92" t="s">
        <v>38</v>
      </c>
    </row>
    <row r="148" spans="1:9" ht="53.25" customHeight="1">
      <c r="A148" s="121"/>
      <c r="B148" s="100"/>
      <c r="C148" s="7"/>
      <c r="D148" s="32"/>
      <c r="E148" s="32"/>
      <c r="F148" s="71" t="s">
        <v>427</v>
      </c>
      <c r="G148" s="111"/>
      <c r="H148" s="125"/>
      <c r="I148" s="93"/>
    </row>
    <row r="149" spans="1:9" ht="30" customHeight="1">
      <c r="A149" s="120" t="s">
        <v>387</v>
      </c>
      <c r="B149" s="99">
        <v>2220</v>
      </c>
      <c r="C149" s="7"/>
      <c r="D149" s="32"/>
      <c r="E149" s="32"/>
      <c r="F149" s="71">
        <v>5147.44</v>
      </c>
      <c r="G149" s="110" t="s">
        <v>14</v>
      </c>
      <c r="H149" s="124"/>
      <c r="I149" s="92" t="s">
        <v>393</v>
      </c>
    </row>
    <row r="150" spans="1:9" ht="51.75" customHeight="1">
      <c r="A150" s="121"/>
      <c r="B150" s="100"/>
      <c r="C150" s="7"/>
      <c r="D150" s="32"/>
      <c r="E150" s="32"/>
      <c r="F150" s="71" t="s">
        <v>382</v>
      </c>
      <c r="G150" s="111"/>
      <c r="H150" s="125"/>
      <c r="I150" s="95"/>
    </row>
    <row r="151" spans="1:9" ht="51.75" customHeight="1">
      <c r="A151" s="120" t="s">
        <v>387</v>
      </c>
      <c r="B151" s="99">
        <v>2220</v>
      </c>
      <c r="C151" s="7"/>
      <c r="D151" s="32"/>
      <c r="E151" s="32"/>
      <c r="F151" s="71">
        <v>149772.93</v>
      </c>
      <c r="G151" s="110" t="s">
        <v>14</v>
      </c>
      <c r="H151" s="124"/>
      <c r="I151" s="92" t="s">
        <v>420</v>
      </c>
    </row>
    <row r="152" spans="1:9" ht="51.75" customHeight="1">
      <c r="A152" s="121"/>
      <c r="B152" s="100"/>
      <c r="C152" s="7"/>
      <c r="D152" s="32"/>
      <c r="E152" s="32"/>
      <c r="F152" s="71" t="s">
        <v>428</v>
      </c>
      <c r="G152" s="111"/>
      <c r="H152" s="125"/>
      <c r="I152" s="95"/>
    </row>
    <row r="153" spans="1:9" ht="26.25" customHeight="1">
      <c r="A153" s="120" t="s">
        <v>51</v>
      </c>
      <c r="B153" s="99">
        <v>2220</v>
      </c>
      <c r="C153" s="7"/>
      <c r="D153" s="32"/>
      <c r="E153" s="32"/>
      <c r="F153" s="32">
        <v>28043</v>
      </c>
      <c r="G153" s="110" t="s">
        <v>14</v>
      </c>
      <c r="H153" s="124"/>
      <c r="I153" s="104" t="s">
        <v>191</v>
      </c>
    </row>
    <row r="154" spans="1:9" ht="46.5" customHeight="1">
      <c r="A154" s="121"/>
      <c r="B154" s="100"/>
      <c r="C154" s="7"/>
      <c r="D154" s="32"/>
      <c r="E154" s="32"/>
      <c r="F154" s="71" t="s">
        <v>231</v>
      </c>
      <c r="G154" s="111"/>
      <c r="H154" s="125"/>
      <c r="I154" s="115"/>
    </row>
    <row r="155" spans="1:9" ht="26.25" customHeight="1">
      <c r="A155" s="120" t="s">
        <v>129</v>
      </c>
      <c r="B155" s="99">
        <v>2220</v>
      </c>
      <c r="C155" s="7"/>
      <c r="D155" s="32"/>
      <c r="E155" s="32"/>
      <c r="F155" s="32">
        <v>16058</v>
      </c>
      <c r="G155" s="110" t="s">
        <v>14</v>
      </c>
      <c r="H155" s="124"/>
      <c r="I155" s="114" t="s">
        <v>165</v>
      </c>
    </row>
    <row r="156" spans="1:9" ht="30.75" customHeight="1">
      <c r="A156" s="121"/>
      <c r="B156" s="100"/>
      <c r="C156" s="7"/>
      <c r="D156" s="32"/>
      <c r="E156" s="32"/>
      <c r="F156" s="71" t="s">
        <v>232</v>
      </c>
      <c r="G156" s="111"/>
      <c r="H156" s="125"/>
      <c r="I156" s="115"/>
    </row>
    <row r="157" spans="1:9" ht="30.75" customHeight="1">
      <c r="A157" s="120" t="s">
        <v>383</v>
      </c>
      <c r="B157" s="99">
        <v>2220</v>
      </c>
      <c r="C157" s="7"/>
      <c r="D157" s="32"/>
      <c r="E157" s="32"/>
      <c r="F157" s="71">
        <v>10919.4</v>
      </c>
      <c r="G157" s="110" t="s">
        <v>14</v>
      </c>
      <c r="H157" s="124"/>
      <c r="I157" s="94" t="s">
        <v>392</v>
      </c>
    </row>
    <row r="158" spans="1:9" ht="43.5" customHeight="1">
      <c r="A158" s="121"/>
      <c r="B158" s="100"/>
      <c r="C158" s="7"/>
      <c r="D158" s="32"/>
      <c r="E158" s="32"/>
      <c r="F158" s="71" t="s">
        <v>384</v>
      </c>
      <c r="G158" s="111"/>
      <c r="H158" s="125"/>
      <c r="I158" s="95"/>
    </row>
    <row r="159" spans="1:9" ht="43.5" customHeight="1">
      <c r="A159" s="120" t="s">
        <v>383</v>
      </c>
      <c r="B159" s="99">
        <v>2220</v>
      </c>
      <c r="C159" s="7"/>
      <c r="D159" s="32"/>
      <c r="E159" s="32"/>
      <c r="F159" s="71">
        <v>40250</v>
      </c>
      <c r="G159" s="110" t="s">
        <v>14</v>
      </c>
      <c r="H159" s="124"/>
      <c r="I159" s="94" t="s">
        <v>421</v>
      </c>
    </row>
    <row r="160" spans="1:9" ht="43.5" customHeight="1">
      <c r="A160" s="121"/>
      <c r="B160" s="100"/>
      <c r="C160" s="7"/>
      <c r="D160" s="32"/>
      <c r="E160" s="32"/>
      <c r="F160" s="71" t="s">
        <v>429</v>
      </c>
      <c r="G160" s="111"/>
      <c r="H160" s="125"/>
      <c r="I160" s="95"/>
    </row>
    <row r="161" spans="1:9" ht="25.5" customHeight="1">
      <c r="A161" s="120" t="s">
        <v>52</v>
      </c>
      <c r="B161" s="99">
        <v>2220</v>
      </c>
      <c r="C161" s="7"/>
      <c r="D161" s="32"/>
      <c r="E161" s="32"/>
      <c r="F161" s="32">
        <v>9999</v>
      </c>
      <c r="G161" s="110" t="s">
        <v>14</v>
      </c>
      <c r="H161" s="124"/>
      <c r="I161" s="114" t="s">
        <v>165</v>
      </c>
    </row>
    <row r="162" spans="1:9" ht="32.25" customHeight="1">
      <c r="A162" s="121"/>
      <c r="B162" s="100"/>
      <c r="C162" s="7"/>
      <c r="D162" s="32"/>
      <c r="E162" s="32"/>
      <c r="F162" s="71" t="s">
        <v>233</v>
      </c>
      <c r="G162" s="111"/>
      <c r="H162" s="125"/>
      <c r="I162" s="115"/>
    </row>
    <row r="163" spans="1:9" ht="32.25" customHeight="1">
      <c r="A163" s="120" t="s">
        <v>388</v>
      </c>
      <c r="B163" s="99">
        <v>2220</v>
      </c>
      <c r="C163" s="7"/>
      <c r="D163" s="32"/>
      <c r="E163" s="32"/>
      <c r="F163" s="71">
        <v>6239.8</v>
      </c>
      <c r="G163" s="110" t="s">
        <v>14</v>
      </c>
      <c r="H163" s="124"/>
      <c r="I163" s="114" t="s">
        <v>391</v>
      </c>
    </row>
    <row r="164" spans="1:9" ht="51" customHeight="1">
      <c r="A164" s="121"/>
      <c r="B164" s="100"/>
      <c r="C164" s="7"/>
      <c r="D164" s="32"/>
      <c r="E164" s="32"/>
      <c r="F164" s="71" t="s">
        <v>380</v>
      </c>
      <c r="G164" s="111"/>
      <c r="H164" s="125"/>
      <c r="I164" s="115"/>
    </row>
    <row r="165" spans="1:9" ht="51" customHeight="1">
      <c r="A165" s="120" t="s">
        <v>388</v>
      </c>
      <c r="B165" s="99">
        <v>2220</v>
      </c>
      <c r="C165" s="7"/>
      <c r="D165" s="32"/>
      <c r="E165" s="32"/>
      <c r="F165" s="71">
        <v>91632</v>
      </c>
      <c r="G165" s="110" t="s">
        <v>14</v>
      </c>
      <c r="H165" s="124"/>
      <c r="I165" s="94" t="s">
        <v>422</v>
      </c>
    </row>
    <row r="166" spans="1:9" ht="51" customHeight="1">
      <c r="A166" s="121"/>
      <c r="B166" s="100"/>
      <c r="C166" s="7"/>
      <c r="D166" s="32"/>
      <c r="E166" s="32"/>
      <c r="F166" s="71" t="s">
        <v>430</v>
      </c>
      <c r="G166" s="111"/>
      <c r="H166" s="125"/>
      <c r="I166" s="95"/>
    </row>
    <row r="167" spans="1:9" ht="27.75" customHeight="1">
      <c r="A167" s="120" t="s">
        <v>53</v>
      </c>
      <c r="B167" s="99">
        <v>2220</v>
      </c>
      <c r="C167" s="7"/>
      <c r="D167" s="32"/>
      <c r="E167" s="32"/>
      <c r="F167" s="32">
        <v>3000</v>
      </c>
      <c r="G167" s="110" t="s">
        <v>14</v>
      </c>
      <c r="H167" s="124"/>
      <c r="I167" s="114" t="s">
        <v>171</v>
      </c>
    </row>
    <row r="168" spans="1:9" ht="25.5" customHeight="1">
      <c r="A168" s="121"/>
      <c r="B168" s="100"/>
      <c r="C168" s="7"/>
      <c r="D168" s="32"/>
      <c r="E168" s="32"/>
      <c r="F168" s="70" t="s">
        <v>196</v>
      </c>
      <c r="G168" s="111"/>
      <c r="H168" s="125"/>
      <c r="I168" s="141"/>
    </row>
    <row r="169" spans="1:9" ht="26.25" customHeight="1">
      <c r="A169" s="120" t="s">
        <v>54</v>
      </c>
      <c r="B169" s="99">
        <v>2220</v>
      </c>
      <c r="C169" s="7"/>
      <c r="D169" s="32"/>
      <c r="E169" s="32"/>
      <c r="F169" s="32">
        <v>68650</v>
      </c>
      <c r="G169" s="110" t="s">
        <v>14</v>
      </c>
      <c r="H169" s="124"/>
      <c r="I169" s="114" t="s">
        <v>183</v>
      </c>
    </row>
    <row r="170" spans="1:9" ht="49.5" customHeight="1">
      <c r="A170" s="98"/>
      <c r="B170" s="91"/>
      <c r="C170" s="7"/>
      <c r="D170" s="32"/>
      <c r="E170" s="32"/>
      <c r="F170" s="71" t="s">
        <v>234</v>
      </c>
      <c r="G170" s="111"/>
      <c r="H170" s="125"/>
      <c r="I170" s="115"/>
    </row>
    <row r="171" spans="1:9" ht="29.25" customHeight="1">
      <c r="A171" s="98"/>
      <c r="B171" s="91"/>
      <c r="C171" s="7"/>
      <c r="D171" s="32"/>
      <c r="E171" s="32"/>
      <c r="F171" s="32">
        <v>48349</v>
      </c>
      <c r="G171" s="110" t="s">
        <v>14</v>
      </c>
      <c r="H171" s="124"/>
      <c r="I171" s="104" t="s">
        <v>273</v>
      </c>
    </row>
    <row r="172" spans="1:9" ht="52.5" customHeight="1">
      <c r="A172" s="121"/>
      <c r="B172" s="100"/>
      <c r="C172" s="7"/>
      <c r="D172" s="32"/>
      <c r="E172" s="32"/>
      <c r="F172" s="71" t="s">
        <v>431</v>
      </c>
      <c r="G172" s="111"/>
      <c r="H172" s="125"/>
      <c r="I172" s="105"/>
    </row>
    <row r="173" spans="1:9" ht="52.5" customHeight="1">
      <c r="A173" s="120" t="s">
        <v>54</v>
      </c>
      <c r="B173" s="99">
        <v>2220</v>
      </c>
      <c r="C173" s="7"/>
      <c r="D173" s="32"/>
      <c r="E173" s="32"/>
      <c r="F173" s="71">
        <v>30910</v>
      </c>
      <c r="G173" s="110" t="s">
        <v>14</v>
      </c>
      <c r="H173" s="124"/>
      <c r="I173" s="114" t="s">
        <v>395</v>
      </c>
    </row>
    <row r="174" spans="1:9" ht="52.5" customHeight="1">
      <c r="A174" s="121"/>
      <c r="B174" s="100"/>
      <c r="C174" s="7"/>
      <c r="D174" s="32"/>
      <c r="E174" s="32"/>
      <c r="F174" s="71" t="s">
        <v>432</v>
      </c>
      <c r="G174" s="111"/>
      <c r="H174" s="125"/>
      <c r="I174" s="115"/>
    </row>
    <row r="175" spans="1:9" ht="57.75" customHeight="1">
      <c r="A175" s="120" t="s">
        <v>55</v>
      </c>
      <c r="B175" s="99">
        <v>2220</v>
      </c>
      <c r="C175" s="7"/>
      <c r="D175" s="32"/>
      <c r="E175" s="32"/>
      <c r="F175" s="32">
        <v>7650</v>
      </c>
      <c r="G175" s="110" t="s">
        <v>14</v>
      </c>
      <c r="H175" s="124"/>
      <c r="I175" s="94" t="s">
        <v>162</v>
      </c>
    </row>
    <row r="176" spans="1:9" ht="43.5" customHeight="1">
      <c r="A176" s="121"/>
      <c r="B176" s="100"/>
      <c r="C176" s="7"/>
      <c r="D176" s="32"/>
      <c r="E176" s="32"/>
      <c r="F176" s="71" t="s">
        <v>235</v>
      </c>
      <c r="G176" s="111"/>
      <c r="H176" s="125"/>
      <c r="I176" s="96"/>
    </row>
    <row r="177" spans="1:9" ht="43.5" customHeight="1">
      <c r="A177" s="120" t="s">
        <v>55</v>
      </c>
      <c r="B177" s="99">
        <v>2220</v>
      </c>
      <c r="C177" s="7"/>
      <c r="D177" s="32"/>
      <c r="E177" s="32"/>
      <c r="F177" s="71">
        <v>52600</v>
      </c>
      <c r="G177" s="110" t="s">
        <v>14</v>
      </c>
      <c r="H177" s="124"/>
      <c r="I177" s="94" t="s">
        <v>394</v>
      </c>
    </row>
    <row r="178" spans="1:9" ht="52.5" customHeight="1">
      <c r="A178" s="121"/>
      <c r="B178" s="100"/>
      <c r="C178" s="7"/>
      <c r="D178" s="32"/>
      <c r="E178" s="32"/>
      <c r="F178" s="71" t="s">
        <v>433</v>
      </c>
      <c r="G178" s="111"/>
      <c r="H178" s="125"/>
      <c r="I178" s="95"/>
    </row>
    <row r="179" spans="1:9" ht="35.25" customHeight="1">
      <c r="A179" s="120" t="s">
        <v>56</v>
      </c>
      <c r="B179" s="99">
        <v>2220</v>
      </c>
      <c r="C179" s="7"/>
      <c r="D179" s="32"/>
      <c r="E179" s="32"/>
      <c r="F179" s="32">
        <v>10000</v>
      </c>
      <c r="G179" s="110" t="s">
        <v>14</v>
      </c>
      <c r="H179" s="124"/>
      <c r="I179" s="92" t="s">
        <v>163</v>
      </c>
    </row>
    <row r="180" spans="1:9" ht="24" customHeight="1">
      <c r="A180" s="121"/>
      <c r="B180" s="100"/>
      <c r="C180" s="7"/>
      <c r="D180" s="32"/>
      <c r="E180" s="32"/>
      <c r="F180" s="70" t="s">
        <v>236</v>
      </c>
      <c r="G180" s="111"/>
      <c r="H180" s="125"/>
      <c r="I180" s="96"/>
    </row>
    <row r="181" spans="1:9" ht="35.25" customHeight="1">
      <c r="A181" s="120" t="s">
        <v>56</v>
      </c>
      <c r="B181" s="99">
        <v>2220</v>
      </c>
      <c r="C181" s="7"/>
      <c r="D181" s="32"/>
      <c r="E181" s="32"/>
      <c r="F181" s="32">
        <v>134598</v>
      </c>
      <c r="G181" s="110" t="s">
        <v>14</v>
      </c>
      <c r="H181" s="124"/>
      <c r="I181" s="94" t="s">
        <v>193</v>
      </c>
    </row>
    <row r="182" spans="1:9" ht="52.5" customHeight="1">
      <c r="A182" s="121"/>
      <c r="B182" s="100"/>
      <c r="C182" s="7"/>
      <c r="D182" s="32"/>
      <c r="E182" s="32"/>
      <c r="F182" s="71" t="s">
        <v>434</v>
      </c>
      <c r="G182" s="111"/>
      <c r="H182" s="125"/>
      <c r="I182" s="95"/>
    </row>
    <row r="183" spans="1:9" ht="36.75" customHeight="1">
      <c r="A183" s="120" t="s">
        <v>423</v>
      </c>
      <c r="B183" s="99">
        <v>2220</v>
      </c>
      <c r="C183" s="7"/>
      <c r="D183" s="32"/>
      <c r="E183" s="32"/>
      <c r="F183" s="71">
        <v>2000</v>
      </c>
      <c r="G183" s="110" t="s">
        <v>14</v>
      </c>
      <c r="H183" s="124"/>
      <c r="I183" s="114" t="s">
        <v>369</v>
      </c>
    </row>
    <row r="184" spans="1:9" ht="36.75" customHeight="1">
      <c r="A184" s="121"/>
      <c r="B184" s="100"/>
      <c r="C184" s="7"/>
      <c r="D184" s="32"/>
      <c r="E184" s="32"/>
      <c r="F184" s="71" t="s">
        <v>241</v>
      </c>
      <c r="G184" s="111"/>
      <c r="H184" s="125"/>
      <c r="I184" s="115"/>
    </row>
    <row r="185" spans="1:9" ht="36.75" customHeight="1">
      <c r="A185" s="120" t="s">
        <v>56</v>
      </c>
      <c r="B185" s="99">
        <v>2220</v>
      </c>
      <c r="C185" s="7"/>
      <c r="D185" s="32"/>
      <c r="E185" s="32"/>
      <c r="F185" s="71">
        <v>59909</v>
      </c>
      <c r="G185" s="110" t="s">
        <v>14</v>
      </c>
      <c r="H185" s="124"/>
      <c r="I185" s="94" t="s">
        <v>381</v>
      </c>
    </row>
    <row r="186" spans="1:9" ht="55.5" customHeight="1">
      <c r="A186" s="121"/>
      <c r="B186" s="100"/>
      <c r="C186" s="7"/>
      <c r="D186" s="32"/>
      <c r="E186" s="32"/>
      <c r="F186" s="71" t="s">
        <v>424</v>
      </c>
      <c r="G186" s="111"/>
      <c r="H186" s="125"/>
      <c r="I186" s="95"/>
    </row>
    <row r="187" spans="1:9" ht="36.75" customHeight="1">
      <c r="A187" s="120" t="s">
        <v>370</v>
      </c>
      <c r="B187" s="99">
        <v>2220</v>
      </c>
      <c r="C187" s="7"/>
      <c r="D187" s="32"/>
      <c r="E187" s="32"/>
      <c r="F187" s="71">
        <v>37725</v>
      </c>
      <c r="G187" s="110" t="s">
        <v>14</v>
      </c>
      <c r="H187" s="124"/>
      <c r="I187" s="114" t="s">
        <v>369</v>
      </c>
    </row>
    <row r="188" spans="1:9" ht="62.25" customHeight="1">
      <c r="A188" s="121"/>
      <c r="B188" s="100"/>
      <c r="C188" s="7"/>
      <c r="D188" s="32"/>
      <c r="E188" s="32"/>
      <c r="F188" s="71" t="s">
        <v>371</v>
      </c>
      <c r="G188" s="111"/>
      <c r="H188" s="125"/>
      <c r="I188" s="115"/>
    </row>
    <row r="189" spans="1:9" ht="34.5" customHeight="1">
      <c r="A189" s="120" t="s">
        <v>390</v>
      </c>
      <c r="B189" s="99">
        <v>2220</v>
      </c>
      <c r="C189" s="7"/>
      <c r="D189" s="32"/>
      <c r="E189" s="32"/>
      <c r="F189" s="71">
        <v>3803.64</v>
      </c>
      <c r="G189" s="110" t="s">
        <v>14</v>
      </c>
      <c r="H189" s="124"/>
      <c r="I189" s="94" t="s">
        <v>369</v>
      </c>
    </row>
    <row r="190" spans="1:9" ht="62.25" customHeight="1">
      <c r="A190" s="121"/>
      <c r="B190" s="100"/>
      <c r="C190" s="7"/>
      <c r="D190" s="32"/>
      <c r="E190" s="32"/>
      <c r="F190" s="71" t="s">
        <v>435</v>
      </c>
      <c r="G190" s="111"/>
      <c r="H190" s="125"/>
      <c r="I190" s="95"/>
    </row>
    <row r="191" spans="1:9" ht="33.75" customHeight="1">
      <c r="A191" s="24" t="s">
        <v>30</v>
      </c>
      <c r="B191" s="36">
        <v>2220</v>
      </c>
      <c r="C191" s="27">
        <f>SUM(C83:C117)</f>
        <v>62953.95999999999</v>
      </c>
      <c r="D191" s="27">
        <f>SUM(D83:D117)</f>
        <v>62953.95999999999</v>
      </c>
      <c r="E191" s="27">
        <f>SUM(E83:E117)</f>
        <v>0</v>
      </c>
      <c r="F191" s="26">
        <f>F83+F85+F87+F89+F91+F93+F95+F97+F99+F101+F103+F105+F107+F109+F111+F113+F115+F117+F119+F121+F123+F125+F127+F129+F131+F133+F135+F137+F139+F141+F143+F145+F147+F149+F151+F153+F155+F157+F159+F161+F163+F165+F167+F169+F171+F173+F175+F177+F179+F181+F183+F185+F187+F189</f>
        <v>2111013.8</v>
      </c>
      <c r="G191" s="28"/>
      <c r="H191" s="26"/>
      <c r="I191" s="11"/>
    </row>
    <row r="192" spans="1:9" ht="33.75" customHeight="1">
      <c r="A192" s="24" t="s">
        <v>57</v>
      </c>
      <c r="B192" s="36">
        <v>2220</v>
      </c>
      <c r="C192" s="27"/>
      <c r="D192" s="27"/>
      <c r="E192" s="27"/>
      <c r="F192" s="26">
        <f>F83+F87+F89+F91+F93+F95+F97+F99+F101+F105+F107+F111+F115+F119+F121+F123+F127+F131+F133+F135+F137+F139+F141+F143+F145+F149+F151+F153+F155+F157+F159+F161+F163+F165+F169+F173+F177+F181+F183+F185+F187+F189</f>
        <v>1934187.7999999996</v>
      </c>
      <c r="G192" s="28"/>
      <c r="H192" s="26"/>
      <c r="I192" s="11"/>
    </row>
    <row r="193" spans="1:9" ht="33.75" customHeight="1">
      <c r="A193" s="24" t="s">
        <v>463</v>
      </c>
      <c r="B193" s="36">
        <v>2220</v>
      </c>
      <c r="C193" s="27"/>
      <c r="D193" s="27"/>
      <c r="E193" s="27"/>
      <c r="F193" s="26">
        <f>F85+F103+F109+F113+F117+F125+F129+F147+F167+F171+F175+F179</f>
        <v>176826</v>
      </c>
      <c r="G193" s="28"/>
      <c r="H193" s="26"/>
      <c r="I193" s="11"/>
    </row>
    <row r="194" spans="1:9" ht="27.75" customHeight="1">
      <c r="A194" s="37" t="s">
        <v>58</v>
      </c>
      <c r="B194" s="29">
        <v>2230</v>
      </c>
      <c r="C194" s="38"/>
      <c r="D194" s="30"/>
      <c r="E194" s="30"/>
      <c r="F194" s="31"/>
      <c r="G194" s="31"/>
      <c r="H194" s="31"/>
      <c r="I194" s="31"/>
    </row>
    <row r="195" spans="1:9" ht="28.5" customHeight="1">
      <c r="A195" s="106" t="s">
        <v>147</v>
      </c>
      <c r="B195" s="108">
        <v>2230</v>
      </c>
      <c r="C195" s="39"/>
      <c r="D195" s="40"/>
      <c r="E195" s="40"/>
      <c r="F195" s="8">
        <v>25000</v>
      </c>
      <c r="G195" s="110" t="s">
        <v>14</v>
      </c>
      <c r="H195" s="124"/>
      <c r="I195" s="114" t="s">
        <v>165</v>
      </c>
    </row>
    <row r="196" spans="1:9" ht="32.25" customHeight="1">
      <c r="A196" s="107"/>
      <c r="B196" s="109"/>
      <c r="C196" s="39"/>
      <c r="D196" s="40"/>
      <c r="E196" s="40"/>
      <c r="F196" s="9" t="s">
        <v>436</v>
      </c>
      <c r="G196" s="111"/>
      <c r="H196" s="125"/>
      <c r="I196" s="115"/>
    </row>
    <row r="197" spans="1:9" ht="21" customHeight="1">
      <c r="A197" s="163" t="s">
        <v>59</v>
      </c>
      <c r="B197" s="108">
        <v>2230</v>
      </c>
      <c r="C197" s="7">
        <f>D197+E197</f>
        <v>1700</v>
      </c>
      <c r="D197" s="8">
        <v>1700</v>
      </c>
      <c r="E197" s="8">
        <v>0</v>
      </c>
      <c r="F197" s="8">
        <v>1000</v>
      </c>
      <c r="G197" s="110" t="s">
        <v>14</v>
      </c>
      <c r="H197" s="112"/>
      <c r="I197" s="114" t="s">
        <v>194</v>
      </c>
    </row>
    <row r="198" spans="1:9" ht="18.75" customHeight="1">
      <c r="A198" s="164"/>
      <c r="B198" s="109"/>
      <c r="C198" s="7"/>
      <c r="D198" s="8"/>
      <c r="E198" s="8"/>
      <c r="F198" s="63" t="s">
        <v>237</v>
      </c>
      <c r="G198" s="111"/>
      <c r="H198" s="113"/>
      <c r="I198" s="115"/>
    </row>
    <row r="199" spans="1:9" ht="27" customHeight="1">
      <c r="A199" s="163" t="s">
        <v>59</v>
      </c>
      <c r="B199" s="108">
        <v>2230</v>
      </c>
      <c r="C199" s="7"/>
      <c r="D199" s="8"/>
      <c r="E199" s="8"/>
      <c r="F199" s="32">
        <v>14000</v>
      </c>
      <c r="G199" s="110" t="s">
        <v>14</v>
      </c>
      <c r="H199" s="112"/>
      <c r="I199" s="114" t="s">
        <v>166</v>
      </c>
    </row>
    <row r="200" spans="1:9" ht="32.25" customHeight="1">
      <c r="A200" s="164"/>
      <c r="B200" s="109"/>
      <c r="C200" s="7"/>
      <c r="D200" s="8"/>
      <c r="E200" s="8"/>
      <c r="F200" s="9" t="s">
        <v>437</v>
      </c>
      <c r="G200" s="111"/>
      <c r="H200" s="113"/>
      <c r="I200" s="115"/>
    </row>
    <row r="201" spans="1:9" ht="30.75" customHeight="1">
      <c r="A201" s="106" t="s">
        <v>60</v>
      </c>
      <c r="B201" s="108">
        <v>2230</v>
      </c>
      <c r="C201" s="7"/>
      <c r="D201" s="8"/>
      <c r="E201" s="8"/>
      <c r="F201" s="32">
        <v>2000</v>
      </c>
      <c r="G201" s="110" t="s">
        <v>14</v>
      </c>
      <c r="H201" s="112"/>
      <c r="I201" s="114" t="s">
        <v>166</v>
      </c>
    </row>
    <row r="202" spans="1:9" ht="37.5" customHeight="1">
      <c r="A202" s="107"/>
      <c r="B202" s="109"/>
      <c r="C202" s="7"/>
      <c r="D202" s="8"/>
      <c r="E202" s="8"/>
      <c r="F202" s="63" t="s">
        <v>241</v>
      </c>
      <c r="G202" s="111"/>
      <c r="H202" s="113"/>
      <c r="I202" s="115"/>
    </row>
    <row r="203" spans="1:9" ht="29.25" customHeight="1">
      <c r="A203" s="106" t="s">
        <v>61</v>
      </c>
      <c r="B203" s="108">
        <v>2230</v>
      </c>
      <c r="C203" s="7">
        <f>D203+E203</f>
        <v>4000</v>
      </c>
      <c r="D203" s="8">
        <v>4000</v>
      </c>
      <c r="E203" s="8">
        <v>0</v>
      </c>
      <c r="F203" s="8">
        <v>400</v>
      </c>
      <c r="G203" s="110" t="s">
        <v>14</v>
      </c>
      <c r="H203" s="112"/>
      <c r="I203" s="186" t="s">
        <v>36</v>
      </c>
    </row>
    <row r="204" spans="1:9" ht="33" customHeight="1">
      <c r="A204" s="107"/>
      <c r="B204" s="109"/>
      <c r="C204" s="7"/>
      <c r="D204" s="8"/>
      <c r="E204" s="8"/>
      <c r="F204" s="63" t="s">
        <v>239</v>
      </c>
      <c r="G204" s="111"/>
      <c r="H204" s="113"/>
      <c r="I204" s="187"/>
    </row>
    <row r="205" spans="1:9" ht="36.75" customHeight="1">
      <c r="A205" s="106" t="s">
        <v>61</v>
      </c>
      <c r="B205" s="108">
        <v>2230</v>
      </c>
      <c r="C205" s="7"/>
      <c r="D205" s="8"/>
      <c r="E205" s="8"/>
      <c r="F205" s="8">
        <v>11000</v>
      </c>
      <c r="G205" s="110" t="s">
        <v>14</v>
      </c>
      <c r="H205" s="112"/>
      <c r="I205" s="114" t="s">
        <v>166</v>
      </c>
    </row>
    <row r="206" spans="1:9" ht="37.5" customHeight="1">
      <c r="A206" s="107"/>
      <c r="B206" s="109"/>
      <c r="C206" s="7"/>
      <c r="D206" s="8"/>
      <c r="E206" s="8"/>
      <c r="F206" s="9" t="s">
        <v>438</v>
      </c>
      <c r="G206" s="111"/>
      <c r="H206" s="113"/>
      <c r="I206" s="115"/>
    </row>
    <row r="207" spans="1:9" ht="27.75" customHeight="1">
      <c r="A207" s="106" t="s">
        <v>63</v>
      </c>
      <c r="B207" s="108">
        <v>2230</v>
      </c>
      <c r="C207" s="7">
        <f>D207+E207</f>
        <v>250</v>
      </c>
      <c r="D207" s="8">
        <v>250</v>
      </c>
      <c r="E207" s="8">
        <v>0</v>
      </c>
      <c r="F207" s="8">
        <v>400</v>
      </c>
      <c r="G207" s="110" t="s">
        <v>14</v>
      </c>
      <c r="H207" s="112"/>
      <c r="I207" s="114" t="s">
        <v>194</v>
      </c>
    </row>
    <row r="208" spans="1:9" ht="42.75" customHeight="1">
      <c r="A208" s="107"/>
      <c r="B208" s="109"/>
      <c r="C208" s="7"/>
      <c r="D208" s="8"/>
      <c r="E208" s="8"/>
      <c r="F208" s="63" t="s">
        <v>240</v>
      </c>
      <c r="G208" s="111"/>
      <c r="H208" s="113"/>
      <c r="I208" s="115"/>
    </row>
    <row r="209" spans="1:9" ht="30.75" customHeight="1">
      <c r="A209" s="106" t="s">
        <v>63</v>
      </c>
      <c r="B209" s="108">
        <v>2230</v>
      </c>
      <c r="C209" s="7"/>
      <c r="D209" s="8"/>
      <c r="E209" s="8"/>
      <c r="F209" s="8">
        <v>1000</v>
      </c>
      <c r="G209" s="110" t="s">
        <v>14</v>
      </c>
      <c r="H209" s="112"/>
      <c r="I209" s="114" t="s">
        <v>166</v>
      </c>
    </row>
    <row r="210" spans="1:9" ht="66" customHeight="1">
      <c r="A210" s="107"/>
      <c r="B210" s="109"/>
      <c r="C210" s="7"/>
      <c r="D210" s="8"/>
      <c r="E210" s="8"/>
      <c r="F210" s="63" t="s">
        <v>237</v>
      </c>
      <c r="G210" s="111"/>
      <c r="H210" s="113"/>
      <c r="I210" s="115"/>
    </row>
    <row r="211" spans="1:9" ht="23.25" customHeight="1">
      <c r="A211" s="163" t="s">
        <v>64</v>
      </c>
      <c r="B211" s="108">
        <v>2230</v>
      </c>
      <c r="C211" s="7">
        <f>D211+E211</f>
        <v>2000</v>
      </c>
      <c r="D211" s="8">
        <v>2000</v>
      </c>
      <c r="E211" s="8">
        <v>0</v>
      </c>
      <c r="F211" s="8">
        <v>612</v>
      </c>
      <c r="G211" s="110" t="s">
        <v>14</v>
      </c>
      <c r="H211" s="112"/>
      <c r="I211" s="114" t="s">
        <v>194</v>
      </c>
    </row>
    <row r="212" spans="1:9" ht="38.25" customHeight="1">
      <c r="A212" s="164"/>
      <c r="B212" s="109"/>
      <c r="C212" s="7"/>
      <c r="D212" s="8"/>
      <c r="E212" s="8"/>
      <c r="F212" s="9" t="s">
        <v>325</v>
      </c>
      <c r="G212" s="111"/>
      <c r="H212" s="113"/>
      <c r="I212" s="115"/>
    </row>
    <row r="213" spans="1:9" ht="30" customHeight="1">
      <c r="A213" s="163" t="s">
        <v>64</v>
      </c>
      <c r="B213" s="108">
        <v>2230</v>
      </c>
      <c r="C213" s="7"/>
      <c r="D213" s="8"/>
      <c r="E213" s="8"/>
      <c r="F213" s="8">
        <v>6000</v>
      </c>
      <c r="G213" s="110" t="s">
        <v>14</v>
      </c>
      <c r="H213" s="112"/>
      <c r="I213" s="92" t="s">
        <v>20</v>
      </c>
    </row>
    <row r="214" spans="1:9" ht="28.5" customHeight="1">
      <c r="A214" s="164"/>
      <c r="B214" s="109"/>
      <c r="C214" s="7"/>
      <c r="D214" s="8"/>
      <c r="E214" s="8"/>
      <c r="F214" s="63" t="s">
        <v>242</v>
      </c>
      <c r="G214" s="111"/>
      <c r="H214" s="113"/>
      <c r="I214" s="93"/>
    </row>
    <row r="215" spans="1:9" ht="33" customHeight="1">
      <c r="A215" s="163" t="s">
        <v>65</v>
      </c>
      <c r="B215" s="108">
        <v>2230</v>
      </c>
      <c r="C215" s="7"/>
      <c r="D215" s="8"/>
      <c r="E215" s="8"/>
      <c r="F215" s="35">
        <v>300</v>
      </c>
      <c r="G215" s="110" t="s">
        <v>14</v>
      </c>
      <c r="H215" s="112"/>
      <c r="I215" s="92" t="s">
        <v>20</v>
      </c>
    </row>
    <row r="216" spans="1:9" ht="18.75" customHeight="1">
      <c r="A216" s="164"/>
      <c r="B216" s="109"/>
      <c r="C216" s="7"/>
      <c r="D216" s="8"/>
      <c r="E216" s="8"/>
      <c r="F216" s="63" t="s">
        <v>251</v>
      </c>
      <c r="G216" s="111"/>
      <c r="H216" s="113"/>
      <c r="I216" s="93"/>
    </row>
    <row r="217" spans="1:9" ht="25.5" customHeight="1">
      <c r="A217" s="106" t="s">
        <v>284</v>
      </c>
      <c r="B217" s="108">
        <v>2230</v>
      </c>
      <c r="C217" s="7">
        <f>D217+E217</f>
        <v>3500</v>
      </c>
      <c r="D217" s="8">
        <v>3500</v>
      </c>
      <c r="E217" s="8">
        <v>0</v>
      </c>
      <c r="F217" s="8">
        <v>8000</v>
      </c>
      <c r="G217" s="110" t="s">
        <v>14</v>
      </c>
      <c r="H217" s="112"/>
      <c r="I217" s="116" t="s">
        <v>36</v>
      </c>
    </row>
    <row r="218" spans="1:9" ht="27" customHeight="1">
      <c r="A218" s="107"/>
      <c r="B218" s="109"/>
      <c r="C218" s="7"/>
      <c r="D218" s="8"/>
      <c r="E218" s="8"/>
      <c r="F218" s="63" t="s">
        <v>243</v>
      </c>
      <c r="G218" s="111"/>
      <c r="H218" s="113"/>
      <c r="I218" s="117"/>
    </row>
    <row r="219" spans="1:9" ht="26.25" customHeight="1">
      <c r="A219" s="106" t="s">
        <v>284</v>
      </c>
      <c r="B219" s="108">
        <v>2230</v>
      </c>
      <c r="C219" s="7"/>
      <c r="D219" s="8"/>
      <c r="E219" s="8"/>
      <c r="F219" s="8">
        <v>23000</v>
      </c>
      <c r="G219" s="110" t="s">
        <v>14</v>
      </c>
      <c r="H219" s="112"/>
      <c r="I219" s="92" t="s">
        <v>20</v>
      </c>
    </row>
    <row r="220" spans="1:9" ht="30" customHeight="1">
      <c r="A220" s="107"/>
      <c r="B220" s="109"/>
      <c r="C220" s="7"/>
      <c r="D220" s="8"/>
      <c r="E220" s="8"/>
      <c r="F220" s="9" t="s">
        <v>439</v>
      </c>
      <c r="G220" s="111"/>
      <c r="H220" s="113"/>
      <c r="I220" s="93"/>
    </row>
    <row r="221" spans="1:9" ht="24.75" customHeight="1">
      <c r="A221" s="106" t="s">
        <v>285</v>
      </c>
      <c r="B221" s="108">
        <v>2230</v>
      </c>
      <c r="C221" s="7"/>
      <c r="D221" s="8"/>
      <c r="E221" s="8"/>
      <c r="F221" s="35">
        <v>3474</v>
      </c>
      <c r="G221" s="110" t="s">
        <v>14</v>
      </c>
      <c r="H221" s="112"/>
      <c r="I221" s="116" t="s">
        <v>40</v>
      </c>
    </row>
    <row r="222" spans="1:9" ht="48.75" customHeight="1">
      <c r="A222" s="107"/>
      <c r="B222" s="109"/>
      <c r="C222" s="7"/>
      <c r="D222" s="8"/>
      <c r="E222" s="8"/>
      <c r="F222" s="9" t="s">
        <v>326</v>
      </c>
      <c r="G222" s="111"/>
      <c r="H222" s="113"/>
      <c r="I222" s="117"/>
    </row>
    <row r="223" spans="1:9" ht="29.25" customHeight="1">
      <c r="A223" s="165" t="s">
        <v>285</v>
      </c>
      <c r="B223" s="108">
        <v>2230</v>
      </c>
      <c r="C223" s="7"/>
      <c r="D223" s="8"/>
      <c r="E223" s="8"/>
      <c r="F223" s="8">
        <v>6406.75</v>
      </c>
      <c r="G223" s="110" t="s">
        <v>14</v>
      </c>
      <c r="H223" s="112"/>
      <c r="I223" s="92" t="s">
        <v>20</v>
      </c>
    </row>
    <row r="224" spans="1:9" ht="34.5" customHeight="1">
      <c r="A224" s="166"/>
      <c r="B224" s="109"/>
      <c r="C224" s="7"/>
      <c r="D224" s="8"/>
      <c r="E224" s="8"/>
      <c r="F224" s="61" t="s">
        <v>327</v>
      </c>
      <c r="G224" s="111"/>
      <c r="H224" s="113"/>
      <c r="I224" s="93"/>
    </row>
    <row r="225" spans="1:9" ht="24" customHeight="1">
      <c r="A225" s="106" t="s">
        <v>66</v>
      </c>
      <c r="B225" s="108">
        <v>2230</v>
      </c>
      <c r="C225" s="7">
        <f>D225+E225</f>
        <v>2750</v>
      </c>
      <c r="D225" s="8">
        <v>2750</v>
      </c>
      <c r="E225" s="8">
        <v>0</v>
      </c>
      <c r="F225" s="8">
        <v>2600</v>
      </c>
      <c r="G225" s="110" t="s">
        <v>14</v>
      </c>
      <c r="H225" s="112"/>
      <c r="I225" s="116" t="s">
        <v>36</v>
      </c>
    </row>
    <row r="226" spans="1:9" ht="36" customHeight="1">
      <c r="A226" s="107"/>
      <c r="B226" s="109"/>
      <c r="C226" s="7"/>
      <c r="D226" s="8"/>
      <c r="E226" s="8"/>
      <c r="F226" s="9" t="s">
        <v>244</v>
      </c>
      <c r="G226" s="111"/>
      <c r="H226" s="113"/>
      <c r="I226" s="117"/>
    </row>
    <row r="227" spans="1:9" ht="25.5" customHeight="1">
      <c r="A227" s="106" t="s">
        <v>66</v>
      </c>
      <c r="B227" s="108">
        <v>2230</v>
      </c>
      <c r="C227" s="7"/>
      <c r="D227" s="8"/>
      <c r="E227" s="8"/>
      <c r="F227" s="32">
        <v>14000</v>
      </c>
      <c r="G227" s="110" t="s">
        <v>14</v>
      </c>
      <c r="H227" s="112"/>
      <c r="I227" s="92" t="s">
        <v>20</v>
      </c>
    </row>
    <row r="228" spans="1:9" ht="31.5" customHeight="1">
      <c r="A228" s="107"/>
      <c r="B228" s="109"/>
      <c r="C228" s="7"/>
      <c r="D228" s="8"/>
      <c r="E228" s="8"/>
      <c r="F228" s="9" t="s">
        <v>397</v>
      </c>
      <c r="G228" s="111"/>
      <c r="H228" s="113"/>
      <c r="I228" s="93"/>
    </row>
    <row r="229" spans="1:9" ht="23.25" customHeight="1">
      <c r="A229" s="106" t="s">
        <v>67</v>
      </c>
      <c r="B229" s="108">
        <v>2230</v>
      </c>
      <c r="C229" s="7"/>
      <c r="D229" s="8"/>
      <c r="E229" s="8"/>
      <c r="F229" s="8">
        <v>42528</v>
      </c>
      <c r="G229" s="110" t="s">
        <v>14</v>
      </c>
      <c r="H229" s="112"/>
      <c r="I229" s="92" t="s">
        <v>20</v>
      </c>
    </row>
    <row r="230" spans="1:9" ht="57.75" customHeight="1">
      <c r="A230" s="107"/>
      <c r="B230" s="109"/>
      <c r="C230" s="7"/>
      <c r="D230" s="8"/>
      <c r="E230" s="8"/>
      <c r="F230" s="9" t="s">
        <v>440</v>
      </c>
      <c r="G230" s="111"/>
      <c r="H230" s="113"/>
      <c r="I230" s="93"/>
    </row>
    <row r="231" spans="1:9" ht="21.75" customHeight="1">
      <c r="A231" s="106" t="s">
        <v>68</v>
      </c>
      <c r="B231" s="108">
        <v>2230</v>
      </c>
      <c r="C231" s="7">
        <f>D231+E231</f>
        <v>2400</v>
      </c>
      <c r="D231" s="8">
        <v>2400</v>
      </c>
      <c r="E231" s="8">
        <v>0</v>
      </c>
      <c r="F231" s="8">
        <v>2000</v>
      </c>
      <c r="G231" s="110" t="s">
        <v>14</v>
      </c>
      <c r="H231" s="112"/>
      <c r="I231" s="116" t="s">
        <v>36</v>
      </c>
    </row>
    <row r="232" spans="1:9" ht="24" customHeight="1">
      <c r="A232" s="107"/>
      <c r="B232" s="109"/>
      <c r="C232" s="7"/>
      <c r="D232" s="8"/>
      <c r="E232" s="8"/>
      <c r="F232" s="63" t="s">
        <v>241</v>
      </c>
      <c r="G232" s="111"/>
      <c r="H232" s="113"/>
      <c r="I232" s="117"/>
    </row>
    <row r="233" spans="1:9" ht="21" customHeight="1">
      <c r="A233" s="106" t="s">
        <v>68</v>
      </c>
      <c r="B233" s="108">
        <v>2230</v>
      </c>
      <c r="C233" s="7"/>
      <c r="D233" s="8"/>
      <c r="E233" s="8"/>
      <c r="F233" s="8">
        <v>20000</v>
      </c>
      <c r="G233" s="110" t="s">
        <v>14</v>
      </c>
      <c r="H233" s="112"/>
      <c r="I233" s="92" t="s">
        <v>20</v>
      </c>
    </row>
    <row r="234" spans="1:9" ht="30.75" customHeight="1">
      <c r="A234" s="107"/>
      <c r="B234" s="109"/>
      <c r="C234" s="7"/>
      <c r="D234" s="8"/>
      <c r="E234" s="8"/>
      <c r="F234" s="9" t="s">
        <v>216</v>
      </c>
      <c r="G234" s="111"/>
      <c r="H234" s="113"/>
      <c r="I234" s="93"/>
    </row>
    <row r="235" spans="1:9" ht="28.5" customHeight="1">
      <c r="A235" s="106" t="s">
        <v>130</v>
      </c>
      <c r="B235" s="108">
        <v>2230</v>
      </c>
      <c r="C235" s="7">
        <f>D235+E235</f>
        <v>0</v>
      </c>
      <c r="D235" s="8">
        <v>0</v>
      </c>
      <c r="E235" s="8">
        <v>0</v>
      </c>
      <c r="F235" s="8">
        <v>954</v>
      </c>
      <c r="G235" s="110" t="s">
        <v>14</v>
      </c>
      <c r="H235" s="112"/>
      <c r="I235" s="116" t="s">
        <v>36</v>
      </c>
    </row>
    <row r="236" spans="1:9" ht="31.5" customHeight="1">
      <c r="A236" s="107"/>
      <c r="B236" s="109"/>
      <c r="C236" s="7"/>
      <c r="D236" s="8"/>
      <c r="E236" s="8"/>
      <c r="F236" s="9" t="s">
        <v>328</v>
      </c>
      <c r="G236" s="111"/>
      <c r="H236" s="113"/>
      <c r="I236" s="117"/>
    </row>
    <row r="237" spans="1:9" ht="27.75" customHeight="1">
      <c r="A237" s="106" t="s">
        <v>130</v>
      </c>
      <c r="B237" s="108">
        <v>2230</v>
      </c>
      <c r="C237" s="7"/>
      <c r="D237" s="8"/>
      <c r="E237" s="8"/>
      <c r="F237" s="8">
        <v>1980</v>
      </c>
      <c r="G237" s="110" t="s">
        <v>14</v>
      </c>
      <c r="H237" s="112"/>
      <c r="I237" s="92" t="s">
        <v>62</v>
      </c>
    </row>
    <row r="238" spans="1:9" ht="32.25" customHeight="1">
      <c r="A238" s="107"/>
      <c r="B238" s="109"/>
      <c r="C238" s="7"/>
      <c r="D238" s="8"/>
      <c r="E238" s="8"/>
      <c r="F238" s="9" t="s">
        <v>329</v>
      </c>
      <c r="G238" s="111"/>
      <c r="H238" s="113"/>
      <c r="I238" s="93"/>
    </row>
    <row r="239" spans="1:9" ht="24.75" customHeight="1">
      <c r="A239" s="163" t="s">
        <v>286</v>
      </c>
      <c r="B239" s="108">
        <v>2230</v>
      </c>
      <c r="C239" s="7">
        <f>D239+E239</f>
        <v>6000</v>
      </c>
      <c r="D239" s="8">
        <v>6000</v>
      </c>
      <c r="E239" s="8">
        <v>0</v>
      </c>
      <c r="F239" s="8">
        <v>1092</v>
      </c>
      <c r="G239" s="110" t="s">
        <v>14</v>
      </c>
      <c r="H239" s="112"/>
      <c r="I239" s="116" t="s">
        <v>36</v>
      </c>
    </row>
    <row r="240" spans="1:9" ht="39.75" customHeight="1">
      <c r="A240" s="164"/>
      <c r="B240" s="109"/>
      <c r="C240" s="7"/>
      <c r="D240" s="8"/>
      <c r="E240" s="8"/>
      <c r="F240" s="9" t="s">
        <v>330</v>
      </c>
      <c r="G240" s="111"/>
      <c r="H240" s="113"/>
      <c r="I240" s="117"/>
    </row>
    <row r="241" spans="1:9" ht="24" customHeight="1">
      <c r="A241" s="163" t="s">
        <v>286</v>
      </c>
      <c r="B241" s="108">
        <v>2230</v>
      </c>
      <c r="C241" s="7"/>
      <c r="D241" s="8"/>
      <c r="E241" s="8"/>
      <c r="F241" s="8">
        <v>3000</v>
      </c>
      <c r="G241" s="110" t="s">
        <v>14</v>
      </c>
      <c r="H241" s="112"/>
      <c r="I241" s="92" t="s">
        <v>20</v>
      </c>
    </row>
    <row r="242" spans="1:9" ht="21.75" customHeight="1">
      <c r="A242" s="164"/>
      <c r="B242" s="109"/>
      <c r="C242" s="7"/>
      <c r="D242" s="8"/>
      <c r="E242" s="8"/>
      <c r="F242" s="63" t="s">
        <v>331</v>
      </c>
      <c r="G242" s="111"/>
      <c r="H242" s="113"/>
      <c r="I242" s="93"/>
    </row>
    <row r="243" spans="1:9" ht="23.25" customHeight="1">
      <c r="A243" s="106" t="s">
        <v>69</v>
      </c>
      <c r="B243" s="108">
        <v>2230</v>
      </c>
      <c r="C243" s="7">
        <f>D243+E243</f>
        <v>13000</v>
      </c>
      <c r="D243" s="8">
        <v>13000</v>
      </c>
      <c r="E243" s="8">
        <v>0</v>
      </c>
      <c r="F243" s="8">
        <v>3600</v>
      </c>
      <c r="G243" s="110" t="s">
        <v>14</v>
      </c>
      <c r="H243" s="112"/>
      <c r="I243" s="116" t="s">
        <v>40</v>
      </c>
    </row>
    <row r="244" spans="1:9" ht="33" customHeight="1">
      <c r="A244" s="107"/>
      <c r="B244" s="109"/>
      <c r="C244" s="7"/>
      <c r="D244" s="8"/>
      <c r="E244" s="8"/>
      <c r="F244" s="9" t="s">
        <v>245</v>
      </c>
      <c r="G244" s="111"/>
      <c r="H244" s="113"/>
      <c r="I244" s="117"/>
    </row>
    <row r="245" spans="1:9" ht="27" customHeight="1">
      <c r="A245" s="106" t="s">
        <v>69</v>
      </c>
      <c r="B245" s="108">
        <v>2230</v>
      </c>
      <c r="C245" s="7"/>
      <c r="D245" s="8"/>
      <c r="E245" s="8"/>
      <c r="F245" s="32">
        <v>25660</v>
      </c>
      <c r="G245" s="110" t="s">
        <v>14</v>
      </c>
      <c r="H245" s="112"/>
      <c r="I245" s="92" t="s">
        <v>20</v>
      </c>
    </row>
    <row r="246" spans="1:9" ht="47.25" customHeight="1">
      <c r="A246" s="107"/>
      <c r="B246" s="109"/>
      <c r="C246" s="7"/>
      <c r="D246" s="8"/>
      <c r="E246" s="8"/>
      <c r="F246" s="9" t="s">
        <v>404</v>
      </c>
      <c r="G246" s="111"/>
      <c r="H246" s="113"/>
      <c r="I246" s="93"/>
    </row>
    <row r="247" spans="1:9" ht="29.25" customHeight="1">
      <c r="A247" s="106" t="s">
        <v>70</v>
      </c>
      <c r="B247" s="108">
        <v>2230</v>
      </c>
      <c r="C247" s="7">
        <f>D247+E247</f>
        <v>8000</v>
      </c>
      <c r="D247" s="8">
        <v>8000</v>
      </c>
      <c r="E247" s="8">
        <v>0</v>
      </c>
      <c r="F247" s="8">
        <v>2000</v>
      </c>
      <c r="G247" s="110" t="s">
        <v>14</v>
      </c>
      <c r="H247" s="112"/>
      <c r="I247" s="116" t="s">
        <v>36</v>
      </c>
    </row>
    <row r="248" spans="1:9" ht="55.5" customHeight="1">
      <c r="A248" s="107"/>
      <c r="B248" s="109"/>
      <c r="C248" s="7"/>
      <c r="D248" s="8"/>
      <c r="E248" s="8"/>
      <c r="F248" s="63" t="s">
        <v>241</v>
      </c>
      <c r="G248" s="111"/>
      <c r="H248" s="113"/>
      <c r="I248" s="117"/>
    </row>
    <row r="249" spans="1:9" ht="31.5" customHeight="1">
      <c r="A249" s="106" t="s">
        <v>70</v>
      </c>
      <c r="B249" s="108">
        <v>2230</v>
      </c>
      <c r="C249" s="7"/>
      <c r="D249" s="8"/>
      <c r="E249" s="8"/>
      <c r="F249" s="8">
        <v>3000</v>
      </c>
      <c r="G249" s="110" t="s">
        <v>14</v>
      </c>
      <c r="H249" s="112"/>
      <c r="I249" s="92" t="s">
        <v>62</v>
      </c>
    </row>
    <row r="250" spans="1:9" ht="39.75" customHeight="1">
      <c r="A250" s="107"/>
      <c r="B250" s="109"/>
      <c r="C250" s="7"/>
      <c r="D250" s="8"/>
      <c r="E250" s="8"/>
      <c r="F250" s="63" t="s">
        <v>441</v>
      </c>
      <c r="G250" s="111"/>
      <c r="H250" s="113"/>
      <c r="I250" s="93"/>
    </row>
    <row r="251" spans="1:9" ht="29.25" customHeight="1">
      <c r="A251" s="163" t="s">
        <v>71</v>
      </c>
      <c r="B251" s="108">
        <v>2230</v>
      </c>
      <c r="C251" s="7">
        <f>D251+E251</f>
        <v>5000</v>
      </c>
      <c r="D251" s="8">
        <v>5000</v>
      </c>
      <c r="E251" s="8">
        <v>0</v>
      </c>
      <c r="F251" s="8">
        <v>1260</v>
      </c>
      <c r="G251" s="110" t="s">
        <v>14</v>
      </c>
      <c r="H251" s="112"/>
      <c r="I251" s="116" t="s">
        <v>36</v>
      </c>
    </row>
    <row r="252" spans="1:9" ht="37.5" customHeight="1">
      <c r="A252" s="164"/>
      <c r="B252" s="109"/>
      <c r="C252" s="7"/>
      <c r="D252" s="8"/>
      <c r="E252" s="8"/>
      <c r="F252" s="9" t="s">
        <v>247</v>
      </c>
      <c r="G252" s="111"/>
      <c r="H252" s="113"/>
      <c r="I252" s="117"/>
    </row>
    <row r="253" spans="1:9" ht="24.75" customHeight="1">
      <c r="A253" s="163" t="s">
        <v>71</v>
      </c>
      <c r="B253" s="108">
        <v>2230</v>
      </c>
      <c r="C253" s="7"/>
      <c r="D253" s="8"/>
      <c r="E253" s="8"/>
      <c r="F253" s="8">
        <v>15272</v>
      </c>
      <c r="G253" s="110" t="s">
        <v>14</v>
      </c>
      <c r="H253" s="112"/>
      <c r="I253" s="92" t="s">
        <v>20</v>
      </c>
    </row>
    <row r="254" spans="1:9" ht="42.75" customHeight="1">
      <c r="A254" s="164"/>
      <c r="B254" s="109"/>
      <c r="C254" s="7"/>
      <c r="D254" s="8"/>
      <c r="E254" s="8"/>
      <c r="F254" s="9" t="s">
        <v>442</v>
      </c>
      <c r="G254" s="111"/>
      <c r="H254" s="113"/>
      <c r="I254" s="93"/>
    </row>
    <row r="255" spans="1:9" ht="27" customHeight="1">
      <c r="A255" s="163" t="s">
        <v>131</v>
      </c>
      <c r="B255" s="108">
        <v>2230</v>
      </c>
      <c r="C255" s="7"/>
      <c r="D255" s="8"/>
      <c r="E255" s="8"/>
      <c r="F255" s="8">
        <v>1590</v>
      </c>
      <c r="G255" s="110" t="s">
        <v>14</v>
      </c>
      <c r="H255" s="112"/>
      <c r="I255" s="155" t="s">
        <v>40</v>
      </c>
    </row>
    <row r="256" spans="1:9" ht="30" customHeight="1">
      <c r="A256" s="164"/>
      <c r="B256" s="109"/>
      <c r="C256" s="7"/>
      <c r="D256" s="8"/>
      <c r="E256" s="8"/>
      <c r="F256" s="9" t="s">
        <v>332</v>
      </c>
      <c r="G256" s="111"/>
      <c r="H256" s="113"/>
      <c r="I256" s="156"/>
    </row>
    <row r="257" spans="1:9" ht="27.75" customHeight="1">
      <c r="A257" s="163" t="s">
        <v>131</v>
      </c>
      <c r="B257" s="108">
        <v>2230</v>
      </c>
      <c r="C257" s="7"/>
      <c r="D257" s="8"/>
      <c r="E257" s="8"/>
      <c r="F257" s="8">
        <v>3210</v>
      </c>
      <c r="G257" s="110" t="s">
        <v>14</v>
      </c>
      <c r="H257" s="112"/>
      <c r="I257" s="92" t="s">
        <v>62</v>
      </c>
    </row>
    <row r="258" spans="1:9" ht="33" customHeight="1">
      <c r="A258" s="164"/>
      <c r="B258" s="109"/>
      <c r="C258" s="7"/>
      <c r="D258" s="8"/>
      <c r="E258" s="8"/>
      <c r="F258" s="9" t="s">
        <v>333</v>
      </c>
      <c r="G258" s="111"/>
      <c r="H258" s="113"/>
      <c r="I258" s="93"/>
    </row>
    <row r="259" spans="1:9" ht="27.75" customHeight="1">
      <c r="A259" s="106" t="s">
        <v>72</v>
      </c>
      <c r="B259" s="108">
        <v>2230</v>
      </c>
      <c r="C259" s="7"/>
      <c r="D259" s="8"/>
      <c r="E259" s="8"/>
      <c r="F259" s="8">
        <v>7390</v>
      </c>
      <c r="G259" s="110" t="s">
        <v>14</v>
      </c>
      <c r="H259" s="112"/>
      <c r="I259" s="116" t="s">
        <v>36</v>
      </c>
    </row>
    <row r="260" spans="1:9" ht="30" customHeight="1">
      <c r="A260" s="107"/>
      <c r="B260" s="109"/>
      <c r="C260" s="7"/>
      <c r="D260" s="8"/>
      <c r="E260" s="8"/>
      <c r="F260" s="9" t="s">
        <v>287</v>
      </c>
      <c r="G260" s="111"/>
      <c r="H260" s="113"/>
      <c r="I260" s="117"/>
    </row>
    <row r="261" spans="1:9" ht="25.5" customHeight="1">
      <c r="A261" s="106" t="s">
        <v>132</v>
      </c>
      <c r="B261" s="108">
        <v>2230</v>
      </c>
      <c r="C261" s="7"/>
      <c r="D261" s="8"/>
      <c r="E261" s="8"/>
      <c r="F261" s="32">
        <v>66811</v>
      </c>
      <c r="G261" s="110" t="s">
        <v>14</v>
      </c>
      <c r="H261" s="112"/>
      <c r="I261" s="92" t="s">
        <v>62</v>
      </c>
    </row>
    <row r="262" spans="1:9" ht="45.75" customHeight="1">
      <c r="A262" s="107"/>
      <c r="B262" s="109"/>
      <c r="C262" s="7"/>
      <c r="D262" s="8"/>
      <c r="E262" s="8"/>
      <c r="F262" s="9" t="s">
        <v>398</v>
      </c>
      <c r="G262" s="111"/>
      <c r="H262" s="113"/>
      <c r="I262" s="93"/>
    </row>
    <row r="263" spans="1:9" ht="23.25" customHeight="1">
      <c r="A263" s="106" t="s">
        <v>73</v>
      </c>
      <c r="B263" s="108">
        <v>2230</v>
      </c>
      <c r="C263" s="7">
        <f>D263+E263</f>
        <v>4000</v>
      </c>
      <c r="D263" s="8">
        <v>4000</v>
      </c>
      <c r="E263" s="8">
        <v>0</v>
      </c>
      <c r="F263" s="8">
        <v>4000</v>
      </c>
      <c r="G263" s="110" t="s">
        <v>14</v>
      </c>
      <c r="H263" s="112"/>
      <c r="I263" s="116" t="s">
        <v>36</v>
      </c>
    </row>
    <row r="264" spans="1:9" ht="30.75" customHeight="1">
      <c r="A264" s="107"/>
      <c r="B264" s="109"/>
      <c r="C264" s="7"/>
      <c r="D264" s="8"/>
      <c r="E264" s="8"/>
      <c r="F264" s="9" t="s">
        <v>238</v>
      </c>
      <c r="G264" s="111"/>
      <c r="H264" s="113"/>
      <c r="I264" s="117"/>
    </row>
    <row r="265" spans="1:9" ht="24" customHeight="1">
      <c r="A265" s="106" t="s">
        <v>74</v>
      </c>
      <c r="B265" s="108">
        <v>2230</v>
      </c>
      <c r="C265" s="7"/>
      <c r="D265" s="8"/>
      <c r="E265" s="8"/>
      <c r="F265" s="8">
        <v>30000</v>
      </c>
      <c r="G265" s="110" t="s">
        <v>14</v>
      </c>
      <c r="H265" s="112"/>
      <c r="I265" s="92" t="s">
        <v>20</v>
      </c>
    </row>
    <row r="266" spans="1:9" ht="32.25" customHeight="1">
      <c r="A266" s="107"/>
      <c r="B266" s="109"/>
      <c r="C266" s="7"/>
      <c r="D266" s="8"/>
      <c r="E266" s="8"/>
      <c r="F266" s="9" t="s">
        <v>209</v>
      </c>
      <c r="G266" s="111"/>
      <c r="H266" s="113"/>
      <c r="I266" s="93"/>
    </row>
    <row r="267" spans="1:9" ht="20.25" customHeight="1">
      <c r="A267" s="163" t="s">
        <v>75</v>
      </c>
      <c r="B267" s="108">
        <v>2230</v>
      </c>
      <c r="C267" s="7">
        <f>D267+E267</f>
        <v>16000</v>
      </c>
      <c r="D267" s="8">
        <v>16000</v>
      </c>
      <c r="E267" s="8">
        <v>0</v>
      </c>
      <c r="F267" s="8">
        <v>3000</v>
      </c>
      <c r="G267" s="110" t="s">
        <v>14</v>
      </c>
      <c r="H267" s="112"/>
      <c r="I267" s="116" t="s">
        <v>40</v>
      </c>
    </row>
    <row r="268" spans="1:9" ht="21.75" customHeight="1">
      <c r="A268" s="164"/>
      <c r="B268" s="109"/>
      <c r="C268" s="7"/>
      <c r="D268" s="8"/>
      <c r="E268" s="8"/>
      <c r="F268" s="63" t="s">
        <v>196</v>
      </c>
      <c r="G268" s="111"/>
      <c r="H268" s="113"/>
      <c r="I268" s="117"/>
    </row>
    <row r="269" spans="1:9" ht="24.75" customHeight="1">
      <c r="A269" s="163" t="s">
        <v>75</v>
      </c>
      <c r="B269" s="108">
        <v>2230</v>
      </c>
      <c r="C269" s="7"/>
      <c r="D269" s="8"/>
      <c r="E269" s="8"/>
      <c r="F269" s="32">
        <v>27000</v>
      </c>
      <c r="G269" s="110" t="s">
        <v>14</v>
      </c>
      <c r="H269" s="112"/>
      <c r="I269" s="92" t="s">
        <v>20</v>
      </c>
    </row>
    <row r="270" spans="1:9" ht="30.75" customHeight="1">
      <c r="A270" s="164"/>
      <c r="B270" s="109"/>
      <c r="C270" s="7"/>
      <c r="D270" s="8"/>
      <c r="E270" s="8"/>
      <c r="F270" s="9" t="s">
        <v>399</v>
      </c>
      <c r="G270" s="111"/>
      <c r="H270" s="113"/>
      <c r="I270" s="93"/>
    </row>
    <row r="271" spans="1:9" ht="25.5" customHeight="1">
      <c r="A271" s="106" t="s">
        <v>150</v>
      </c>
      <c r="B271" s="108">
        <v>2230</v>
      </c>
      <c r="C271" s="7"/>
      <c r="D271" s="8"/>
      <c r="E271" s="8"/>
      <c r="F271" s="8">
        <v>2000</v>
      </c>
      <c r="G271" s="110" t="s">
        <v>14</v>
      </c>
      <c r="H271" s="112"/>
      <c r="I271" s="92" t="s">
        <v>20</v>
      </c>
    </row>
    <row r="272" spans="1:9" ht="26.25" customHeight="1">
      <c r="A272" s="107"/>
      <c r="B272" s="109"/>
      <c r="C272" s="7"/>
      <c r="D272" s="8"/>
      <c r="E272" s="8"/>
      <c r="F272" s="63" t="s">
        <v>241</v>
      </c>
      <c r="G272" s="111"/>
      <c r="H272" s="113"/>
      <c r="I272" s="93"/>
    </row>
    <row r="273" spans="1:9" ht="33.75" customHeight="1">
      <c r="A273" s="106" t="s">
        <v>76</v>
      </c>
      <c r="B273" s="108">
        <v>2230</v>
      </c>
      <c r="C273" s="7">
        <f>D273+E273</f>
        <v>3500</v>
      </c>
      <c r="D273" s="8">
        <v>3500</v>
      </c>
      <c r="E273" s="8">
        <v>0</v>
      </c>
      <c r="F273" s="8">
        <v>2500</v>
      </c>
      <c r="G273" s="110" t="s">
        <v>14</v>
      </c>
      <c r="H273" s="112"/>
      <c r="I273" s="116" t="s">
        <v>36</v>
      </c>
    </row>
    <row r="274" spans="1:9" ht="33" customHeight="1">
      <c r="A274" s="107"/>
      <c r="B274" s="109"/>
      <c r="C274" s="7"/>
      <c r="D274" s="8"/>
      <c r="E274" s="8"/>
      <c r="F274" s="9" t="s">
        <v>288</v>
      </c>
      <c r="G274" s="111"/>
      <c r="H274" s="113"/>
      <c r="I274" s="117"/>
    </row>
    <row r="275" spans="1:9" ht="27" customHeight="1">
      <c r="A275" s="106" t="s">
        <v>76</v>
      </c>
      <c r="B275" s="108">
        <v>2230</v>
      </c>
      <c r="C275" s="7"/>
      <c r="D275" s="8"/>
      <c r="E275" s="8"/>
      <c r="F275" s="8">
        <v>38000</v>
      </c>
      <c r="G275" s="110" t="s">
        <v>14</v>
      </c>
      <c r="H275" s="112"/>
      <c r="I275" s="92" t="s">
        <v>20</v>
      </c>
    </row>
    <row r="276" spans="1:9" ht="30.75" customHeight="1">
      <c r="A276" s="107"/>
      <c r="B276" s="109"/>
      <c r="C276" s="7"/>
      <c r="D276" s="8"/>
      <c r="E276" s="8"/>
      <c r="F276" s="9" t="s">
        <v>248</v>
      </c>
      <c r="G276" s="111"/>
      <c r="H276" s="113"/>
      <c r="I276" s="93"/>
    </row>
    <row r="277" spans="1:9" ht="27.75" customHeight="1">
      <c r="A277" s="106" t="s">
        <v>151</v>
      </c>
      <c r="B277" s="108">
        <v>2230</v>
      </c>
      <c r="C277" s="7"/>
      <c r="D277" s="8"/>
      <c r="E277" s="8"/>
      <c r="F277" s="32">
        <v>4000</v>
      </c>
      <c r="G277" s="110" t="s">
        <v>14</v>
      </c>
      <c r="H277" s="112"/>
      <c r="I277" s="92" t="s">
        <v>20</v>
      </c>
    </row>
    <row r="278" spans="1:9" ht="27" customHeight="1">
      <c r="A278" s="107"/>
      <c r="B278" s="109"/>
      <c r="C278" s="7"/>
      <c r="D278" s="8"/>
      <c r="E278" s="8"/>
      <c r="F278" s="63" t="s">
        <v>238</v>
      </c>
      <c r="G278" s="111"/>
      <c r="H278" s="113"/>
      <c r="I278" s="93"/>
    </row>
    <row r="279" spans="1:9" ht="27.75" customHeight="1">
      <c r="A279" s="106" t="s">
        <v>77</v>
      </c>
      <c r="B279" s="108">
        <v>2230</v>
      </c>
      <c r="C279" s="7">
        <f>D279+E279</f>
        <v>16000</v>
      </c>
      <c r="D279" s="8">
        <v>16000</v>
      </c>
      <c r="E279" s="8">
        <v>0</v>
      </c>
      <c r="F279" s="8">
        <v>6200</v>
      </c>
      <c r="G279" s="110" t="s">
        <v>14</v>
      </c>
      <c r="H279" s="112"/>
      <c r="I279" s="116" t="s">
        <v>36</v>
      </c>
    </row>
    <row r="280" spans="1:9" ht="40.5" customHeight="1">
      <c r="A280" s="107"/>
      <c r="B280" s="109"/>
      <c r="C280" s="7"/>
      <c r="D280" s="8"/>
      <c r="E280" s="8"/>
      <c r="F280" s="9" t="s">
        <v>249</v>
      </c>
      <c r="G280" s="111"/>
      <c r="H280" s="113"/>
      <c r="I280" s="117"/>
    </row>
    <row r="281" spans="1:9" ht="28.5" customHeight="1">
      <c r="A281" s="106" t="s">
        <v>77</v>
      </c>
      <c r="B281" s="108">
        <v>2230</v>
      </c>
      <c r="C281" s="7"/>
      <c r="D281" s="8"/>
      <c r="E281" s="8"/>
      <c r="F281" s="8">
        <v>40000</v>
      </c>
      <c r="G281" s="110" t="s">
        <v>14</v>
      </c>
      <c r="H281" s="112"/>
      <c r="I281" s="92" t="s">
        <v>20</v>
      </c>
    </row>
    <row r="282" spans="1:9" ht="26.25" customHeight="1">
      <c r="A282" s="107"/>
      <c r="B282" s="109"/>
      <c r="C282" s="7"/>
      <c r="D282" s="8"/>
      <c r="E282" s="8"/>
      <c r="F282" s="63" t="s">
        <v>250</v>
      </c>
      <c r="G282" s="111"/>
      <c r="H282" s="113"/>
      <c r="I282" s="93"/>
    </row>
    <row r="283" spans="1:9" ht="26.25" customHeight="1">
      <c r="A283" s="134" t="s">
        <v>78</v>
      </c>
      <c r="B283" s="108">
        <v>2230</v>
      </c>
      <c r="C283" s="7">
        <f>D283+E283</f>
        <v>4000</v>
      </c>
      <c r="D283" s="8">
        <v>4000</v>
      </c>
      <c r="E283" s="8">
        <v>0</v>
      </c>
      <c r="F283" s="8">
        <v>1500</v>
      </c>
      <c r="G283" s="110" t="s">
        <v>14</v>
      </c>
      <c r="H283" s="112"/>
      <c r="I283" s="116" t="s">
        <v>36</v>
      </c>
    </row>
    <row r="284" spans="1:9" ht="39" customHeight="1">
      <c r="A284" s="136"/>
      <c r="B284" s="109"/>
      <c r="C284" s="7"/>
      <c r="D284" s="8"/>
      <c r="E284" s="8"/>
      <c r="F284" s="9" t="s">
        <v>289</v>
      </c>
      <c r="G284" s="111"/>
      <c r="H284" s="113"/>
      <c r="I284" s="117"/>
    </row>
    <row r="285" spans="1:9" ht="27" customHeight="1">
      <c r="A285" s="134" t="s">
        <v>78</v>
      </c>
      <c r="B285" s="108">
        <v>2230</v>
      </c>
      <c r="C285" s="7"/>
      <c r="D285" s="8"/>
      <c r="E285" s="8"/>
      <c r="F285" s="32">
        <v>7000</v>
      </c>
      <c r="G285" s="110" t="s">
        <v>14</v>
      </c>
      <c r="H285" s="112"/>
      <c r="I285" s="92" t="s">
        <v>20</v>
      </c>
    </row>
    <row r="286" spans="1:9" ht="39.75" customHeight="1">
      <c r="A286" s="136"/>
      <c r="B286" s="109"/>
      <c r="C286" s="7"/>
      <c r="D286" s="8"/>
      <c r="E286" s="8"/>
      <c r="F286" s="9" t="s">
        <v>400</v>
      </c>
      <c r="G286" s="111"/>
      <c r="H286" s="113"/>
      <c r="I286" s="93"/>
    </row>
    <row r="287" spans="1:9" ht="23.25" customHeight="1">
      <c r="A287" s="134" t="s">
        <v>79</v>
      </c>
      <c r="B287" s="108">
        <v>2230</v>
      </c>
      <c r="C287" s="7">
        <f>D287+E287</f>
        <v>1500</v>
      </c>
      <c r="D287" s="8">
        <v>1500</v>
      </c>
      <c r="E287" s="8">
        <v>0</v>
      </c>
      <c r="F287" s="8">
        <v>650</v>
      </c>
      <c r="G287" s="110" t="s">
        <v>14</v>
      </c>
      <c r="H287" s="112"/>
      <c r="I287" s="116" t="s">
        <v>40</v>
      </c>
    </row>
    <row r="288" spans="1:9" ht="33.75" customHeight="1">
      <c r="A288" s="136"/>
      <c r="B288" s="109"/>
      <c r="C288" s="7"/>
      <c r="D288" s="8"/>
      <c r="E288" s="8"/>
      <c r="F288" s="9" t="s">
        <v>290</v>
      </c>
      <c r="G288" s="111"/>
      <c r="H288" s="113"/>
      <c r="I288" s="117"/>
    </row>
    <row r="289" spans="1:9" ht="27.75" customHeight="1">
      <c r="A289" s="134" t="s">
        <v>79</v>
      </c>
      <c r="B289" s="108">
        <v>2230</v>
      </c>
      <c r="C289" s="7"/>
      <c r="D289" s="8"/>
      <c r="E289" s="8"/>
      <c r="F289" s="8">
        <v>1240</v>
      </c>
      <c r="G289" s="110" t="s">
        <v>14</v>
      </c>
      <c r="H289" s="112"/>
      <c r="I289" s="92" t="s">
        <v>20</v>
      </c>
    </row>
    <row r="290" spans="1:9" ht="42.75" customHeight="1">
      <c r="A290" s="136"/>
      <c r="B290" s="109"/>
      <c r="C290" s="7"/>
      <c r="D290" s="8"/>
      <c r="E290" s="8"/>
      <c r="F290" s="9" t="s">
        <v>334</v>
      </c>
      <c r="G290" s="111"/>
      <c r="H290" s="113"/>
      <c r="I290" s="93"/>
    </row>
    <row r="291" spans="1:9" ht="24" customHeight="1">
      <c r="A291" s="134" t="s">
        <v>80</v>
      </c>
      <c r="B291" s="108">
        <v>2230</v>
      </c>
      <c r="C291" s="7">
        <f>D291+E291</f>
        <v>29160</v>
      </c>
      <c r="D291" s="8">
        <v>29160</v>
      </c>
      <c r="E291" s="8">
        <v>0</v>
      </c>
      <c r="F291" s="8">
        <v>6000</v>
      </c>
      <c r="G291" s="110" t="s">
        <v>14</v>
      </c>
      <c r="H291" s="112"/>
      <c r="I291" s="116" t="s">
        <v>36</v>
      </c>
    </row>
    <row r="292" spans="1:9" ht="20.25" customHeight="1">
      <c r="A292" s="136"/>
      <c r="B292" s="109"/>
      <c r="C292" s="7"/>
      <c r="D292" s="8"/>
      <c r="E292" s="8"/>
      <c r="F292" s="63" t="s">
        <v>246</v>
      </c>
      <c r="G292" s="111"/>
      <c r="H292" s="113"/>
      <c r="I292" s="117"/>
    </row>
    <row r="293" spans="1:9" ht="27" customHeight="1">
      <c r="A293" s="134" t="s">
        <v>80</v>
      </c>
      <c r="B293" s="108">
        <v>2230</v>
      </c>
      <c r="C293" s="7"/>
      <c r="D293" s="8"/>
      <c r="E293" s="8"/>
      <c r="F293" s="32">
        <v>47265</v>
      </c>
      <c r="G293" s="110" t="s">
        <v>14</v>
      </c>
      <c r="H293" s="112"/>
      <c r="I293" s="92" t="s">
        <v>20</v>
      </c>
    </row>
    <row r="294" spans="1:9" ht="50.25" customHeight="1">
      <c r="A294" s="136"/>
      <c r="B294" s="109"/>
      <c r="C294" s="7"/>
      <c r="D294" s="8"/>
      <c r="E294" s="8"/>
      <c r="F294" s="9" t="s">
        <v>443</v>
      </c>
      <c r="G294" s="111"/>
      <c r="H294" s="113"/>
      <c r="I294" s="93"/>
    </row>
    <row r="295" spans="1:9" ht="27.75" customHeight="1">
      <c r="A295" s="134" t="s">
        <v>133</v>
      </c>
      <c r="B295" s="108">
        <v>2230</v>
      </c>
      <c r="C295" s="7"/>
      <c r="D295" s="8"/>
      <c r="E295" s="8"/>
      <c r="F295" s="8">
        <v>1325</v>
      </c>
      <c r="G295" s="110" t="s">
        <v>14</v>
      </c>
      <c r="H295" s="112"/>
      <c r="I295" s="116" t="s">
        <v>40</v>
      </c>
    </row>
    <row r="296" spans="1:9" ht="32.25" customHeight="1">
      <c r="A296" s="136"/>
      <c r="B296" s="109"/>
      <c r="C296" s="7"/>
      <c r="D296" s="8"/>
      <c r="E296" s="8"/>
      <c r="F296" s="9" t="s">
        <v>335</v>
      </c>
      <c r="G296" s="111"/>
      <c r="H296" s="113"/>
      <c r="I296" s="117"/>
    </row>
    <row r="297" spans="1:9" ht="29.25" customHeight="1">
      <c r="A297" s="134" t="s">
        <v>133</v>
      </c>
      <c r="B297" s="108">
        <v>2230</v>
      </c>
      <c r="C297" s="7"/>
      <c r="D297" s="8"/>
      <c r="E297" s="8"/>
      <c r="F297" s="8">
        <v>2520</v>
      </c>
      <c r="G297" s="110" t="s">
        <v>14</v>
      </c>
      <c r="H297" s="112"/>
      <c r="I297" s="92" t="s">
        <v>20</v>
      </c>
    </row>
    <row r="298" spans="1:9" ht="30.75" customHeight="1">
      <c r="A298" s="136"/>
      <c r="B298" s="109"/>
      <c r="C298" s="7"/>
      <c r="D298" s="8"/>
      <c r="E298" s="8"/>
      <c r="F298" s="9" t="s">
        <v>336</v>
      </c>
      <c r="G298" s="111"/>
      <c r="H298" s="113"/>
      <c r="I298" s="93"/>
    </row>
    <row r="299" spans="1:9" ht="46.5" customHeight="1">
      <c r="A299" s="106" t="s">
        <v>81</v>
      </c>
      <c r="B299" s="108">
        <v>2230</v>
      </c>
      <c r="C299" s="7">
        <f>D299+E299</f>
        <v>2500</v>
      </c>
      <c r="D299" s="8">
        <v>2500</v>
      </c>
      <c r="E299" s="8">
        <v>0</v>
      </c>
      <c r="F299" s="8">
        <v>1000</v>
      </c>
      <c r="G299" s="110" t="s">
        <v>14</v>
      </c>
      <c r="H299" s="112"/>
      <c r="I299" s="116" t="s">
        <v>36</v>
      </c>
    </row>
    <row r="300" spans="1:9" ht="67.5" customHeight="1">
      <c r="A300" s="107"/>
      <c r="B300" s="109"/>
      <c r="C300" s="7"/>
      <c r="D300" s="8"/>
      <c r="E300" s="8"/>
      <c r="F300" s="63" t="s">
        <v>237</v>
      </c>
      <c r="G300" s="111"/>
      <c r="H300" s="113"/>
      <c r="I300" s="117"/>
    </row>
    <row r="301" spans="1:9" ht="41.25" customHeight="1">
      <c r="A301" s="106" t="s">
        <v>81</v>
      </c>
      <c r="B301" s="108">
        <v>2230</v>
      </c>
      <c r="C301" s="7"/>
      <c r="D301" s="8"/>
      <c r="E301" s="8"/>
      <c r="F301" s="32">
        <v>4000</v>
      </c>
      <c r="G301" s="110" t="s">
        <v>14</v>
      </c>
      <c r="H301" s="112"/>
      <c r="I301" s="92" t="s">
        <v>20</v>
      </c>
    </row>
    <row r="302" spans="1:9" ht="70.5" customHeight="1">
      <c r="A302" s="107"/>
      <c r="B302" s="109"/>
      <c r="C302" s="7"/>
      <c r="D302" s="8"/>
      <c r="E302" s="8"/>
      <c r="F302" s="9" t="s">
        <v>401</v>
      </c>
      <c r="G302" s="111"/>
      <c r="H302" s="113"/>
      <c r="I302" s="93"/>
    </row>
    <row r="303" spans="1:9" ht="21.75" customHeight="1">
      <c r="A303" s="106" t="s">
        <v>82</v>
      </c>
      <c r="B303" s="108">
        <v>2230</v>
      </c>
      <c r="C303" s="7">
        <f>D303+E303</f>
        <v>7000</v>
      </c>
      <c r="D303" s="8">
        <v>7000</v>
      </c>
      <c r="E303" s="8">
        <v>0</v>
      </c>
      <c r="F303" s="8">
        <v>2500</v>
      </c>
      <c r="G303" s="110" t="s">
        <v>14</v>
      </c>
      <c r="H303" s="112"/>
      <c r="I303" s="116" t="s">
        <v>36</v>
      </c>
    </row>
    <row r="304" spans="1:9" ht="36" customHeight="1">
      <c r="A304" s="107"/>
      <c r="B304" s="109"/>
      <c r="C304" s="7"/>
      <c r="D304" s="8"/>
      <c r="E304" s="8"/>
      <c r="F304" s="9" t="s">
        <v>288</v>
      </c>
      <c r="G304" s="111"/>
      <c r="H304" s="113"/>
      <c r="I304" s="117"/>
    </row>
    <row r="305" spans="1:9" ht="24.75" customHeight="1">
      <c r="A305" s="106" t="s">
        <v>82</v>
      </c>
      <c r="B305" s="108">
        <v>2230</v>
      </c>
      <c r="C305" s="7"/>
      <c r="D305" s="8"/>
      <c r="E305" s="8"/>
      <c r="F305" s="32">
        <v>12990</v>
      </c>
      <c r="G305" s="110" t="s">
        <v>14</v>
      </c>
      <c r="H305" s="112"/>
      <c r="I305" s="92" t="s">
        <v>20</v>
      </c>
    </row>
    <row r="306" spans="1:9" ht="48" customHeight="1">
      <c r="A306" s="107"/>
      <c r="B306" s="109"/>
      <c r="C306" s="7"/>
      <c r="D306" s="8"/>
      <c r="E306" s="8"/>
      <c r="F306" s="9" t="s">
        <v>402</v>
      </c>
      <c r="G306" s="111"/>
      <c r="H306" s="113"/>
      <c r="I306" s="93"/>
    </row>
    <row r="307" spans="1:9" ht="24.75" customHeight="1">
      <c r="A307" s="106" t="s">
        <v>83</v>
      </c>
      <c r="B307" s="108">
        <v>2230</v>
      </c>
      <c r="C307" s="7">
        <f>D307+E307</f>
        <v>400</v>
      </c>
      <c r="D307" s="8">
        <v>400</v>
      </c>
      <c r="E307" s="8">
        <v>0</v>
      </c>
      <c r="F307" s="8">
        <v>350</v>
      </c>
      <c r="G307" s="110" t="s">
        <v>14</v>
      </c>
      <c r="H307" s="112"/>
      <c r="I307" s="116" t="s">
        <v>36</v>
      </c>
    </row>
    <row r="308" spans="1:9" ht="44.25" customHeight="1">
      <c r="A308" s="107"/>
      <c r="B308" s="109"/>
      <c r="C308" s="7"/>
      <c r="D308" s="8"/>
      <c r="E308" s="8"/>
      <c r="F308" s="9" t="s">
        <v>291</v>
      </c>
      <c r="G308" s="111"/>
      <c r="H308" s="113"/>
      <c r="I308" s="117"/>
    </row>
    <row r="309" spans="1:9" ht="26.25" customHeight="1">
      <c r="A309" s="106" t="s">
        <v>83</v>
      </c>
      <c r="B309" s="108">
        <v>2230</v>
      </c>
      <c r="C309" s="7"/>
      <c r="D309" s="8"/>
      <c r="E309" s="8"/>
      <c r="F309" s="8">
        <v>690</v>
      </c>
      <c r="G309" s="110" t="s">
        <v>14</v>
      </c>
      <c r="H309" s="112"/>
      <c r="I309" s="92" t="s">
        <v>20</v>
      </c>
    </row>
    <row r="310" spans="1:9" ht="45.75" customHeight="1">
      <c r="A310" s="107"/>
      <c r="B310" s="109"/>
      <c r="C310" s="7"/>
      <c r="D310" s="8"/>
      <c r="E310" s="8"/>
      <c r="F310" s="9" t="s">
        <v>292</v>
      </c>
      <c r="G310" s="111"/>
      <c r="H310" s="113"/>
      <c r="I310" s="93"/>
    </row>
    <row r="311" spans="1:9" ht="18.75" customHeight="1">
      <c r="A311" s="106" t="s">
        <v>84</v>
      </c>
      <c r="B311" s="108">
        <v>2230</v>
      </c>
      <c r="C311" s="7">
        <f>D311+E311</f>
        <v>2500</v>
      </c>
      <c r="D311" s="8">
        <v>2500</v>
      </c>
      <c r="E311" s="8">
        <v>0</v>
      </c>
      <c r="F311" s="8">
        <v>1500</v>
      </c>
      <c r="G311" s="110" t="s">
        <v>14</v>
      </c>
      <c r="H311" s="112"/>
      <c r="I311" s="116" t="s">
        <v>36</v>
      </c>
    </row>
    <row r="312" spans="1:9" ht="48.75" customHeight="1">
      <c r="A312" s="107"/>
      <c r="B312" s="109"/>
      <c r="C312" s="7"/>
      <c r="D312" s="8"/>
      <c r="E312" s="8"/>
      <c r="F312" s="9" t="s">
        <v>289</v>
      </c>
      <c r="G312" s="111"/>
      <c r="H312" s="113"/>
      <c r="I312" s="117"/>
    </row>
    <row r="313" spans="1:9" ht="21.75" customHeight="1">
      <c r="A313" s="106" t="s">
        <v>84</v>
      </c>
      <c r="B313" s="108">
        <v>2230</v>
      </c>
      <c r="C313" s="7"/>
      <c r="D313" s="8"/>
      <c r="E313" s="8"/>
      <c r="F313" s="8">
        <v>8500</v>
      </c>
      <c r="G313" s="110" t="s">
        <v>14</v>
      </c>
      <c r="H313" s="112"/>
      <c r="I313" s="92" t="s">
        <v>62</v>
      </c>
    </row>
    <row r="314" spans="1:9" ht="40.5" customHeight="1">
      <c r="A314" s="107"/>
      <c r="B314" s="109"/>
      <c r="C314" s="7"/>
      <c r="D314" s="8"/>
      <c r="E314" s="8"/>
      <c r="F314" s="9" t="s">
        <v>293</v>
      </c>
      <c r="G314" s="111"/>
      <c r="H314" s="113"/>
      <c r="I314" s="93"/>
    </row>
    <row r="315" spans="1:9" ht="21.75" customHeight="1">
      <c r="A315" s="106" t="s">
        <v>134</v>
      </c>
      <c r="B315" s="108">
        <v>2230</v>
      </c>
      <c r="C315" s="7"/>
      <c r="D315" s="8"/>
      <c r="E315" s="8"/>
      <c r="F315" s="8">
        <v>954</v>
      </c>
      <c r="G315" s="110" t="s">
        <v>14</v>
      </c>
      <c r="H315" s="112"/>
      <c r="I315" s="116" t="s">
        <v>40</v>
      </c>
    </row>
    <row r="316" spans="1:9" ht="37.5" customHeight="1">
      <c r="A316" s="107"/>
      <c r="B316" s="109"/>
      <c r="C316" s="7"/>
      <c r="D316" s="8"/>
      <c r="E316" s="8"/>
      <c r="F316" s="9" t="s">
        <v>337</v>
      </c>
      <c r="G316" s="111"/>
      <c r="H316" s="113"/>
      <c r="I316" s="117"/>
    </row>
    <row r="317" spans="1:9" ht="21.75" customHeight="1">
      <c r="A317" s="106" t="s">
        <v>134</v>
      </c>
      <c r="B317" s="108">
        <v>2230</v>
      </c>
      <c r="C317" s="7"/>
      <c r="D317" s="8"/>
      <c r="E317" s="8"/>
      <c r="F317" s="8">
        <v>1586.25</v>
      </c>
      <c r="G317" s="110" t="s">
        <v>14</v>
      </c>
      <c r="H317" s="112"/>
      <c r="I317" s="92" t="s">
        <v>20</v>
      </c>
    </row>
    <row r="318" spans="1:9" ht="49.5" customHeight="1">
      <c r="A318" s="107"/>
      <c r="B318" s="109"/>
      <c r="C318" s="7"/>
      <c r="D318" s="8"/>
      <c r="E318" s="8"/>
      <c r="F318" s="9" t="s">
        <v>338</v>
      </c>
      <c r="G318" s="111"/>
      <c r="H318" s="113"/>
      <c r="I318" s="93"/>
    </row>
    <row r="319" spans="1:9" ht="23.25" customHeight="1">
      <c r="A319" s="163" t="s">
        <v>85</v>
      </c>
      <c r="B319" s="108">
        <v>2230</v>
      </c>
      <c r="C319" s="7">
        <f>D319+E319</f>
        <v>3322</v>
      </c>
      <c r="D319" s="8">
        <v>3322</v>
      </c>
      <c r="E319" s="8">
        <v>0</v>
      </c>
      <c r="F319" s="8">
        <v>1000</v>
      </c>
      <c r="G319" s="110" t="s">
        <v>14</v>
      </c>
      <c r="H319" s="112"/>
      <c r="I319" s="116" t="s">
        <v>36</v>
      </c>
    </row>
    <row r="320" spans="1:9" ht="20.25" customHeight="1">
      <c r="A320" s="164"/>
      <c r="B320" s="109"/>
      <c r="C320" s="7"/>
      <c r="D320" s="8"/>
      <c r="E320" s="8"/>
      <c r="F320" s="63" t="s">
        <v>237</v>
      </c>
      <c r="G320" s="111"/>
      <c r="H320" s="113"/>
      <c r="I320" s="117"/>
    </row>
    <row r="321" spans="1:9" ht="18.75" customHeight="1">
      <c r="A321" s="163" t="s">
        <v>85</v>
      </c>
      <c r="B321" s="108">
        <v>2230</v>
      </c>
      <c r="C321" s="7"/>
      <c r="D321" s="8"/>
      <c r="E321" s="8"/>
      <c r="F321" s="32">
        <v>10000</v>
      </c>
      <c r="G321" s="110" t="s">
        <v>14</v>
      </c>
      <c r="H321" s="112"/>
      <c r="I321" s="92" t="s">
        <v>20</v>
      </c>
    </row>
    <row r="322" spans="1:9" ht="21" customHeight="1">
      <c r="A322" s="164"/>
      <c r="B322" s="109"/>
      <c r="C322" s="7"/>
      <c r="D322" s="8"/>
      <c r="E322" s="8"/>
      <c r="F322" s="63" t="s">
        <v>403</v>
      </c>
      <c r="G322" s="111"/>
      <c r="H322" s="113"/>
      <c r="I322" s="93"/>
    </row>
    <row r="323" spans="1:9" s="42" customFormat="1" ht="33" customHeight="1">
      <c r="A323" s="24" t="s">
        <v>86</v>
      </c>
      <c r="B323" s="36">
        <v>2230</v>
      </c>
      <c r="C323" s="27">
        <f>SUM(C197:C319)</f>
        <v>138482</v>
      </c>
      <c r="D323" s="27">
        <f>SUM(D197:D319)</f>
        <v>138482</v>
      </c>
      <c r="E323" s="27">
        <f>SUM(E197:E319)</f>
        <v>0</v>
      </c>
      <c r="F323" s="26">
        <f>SUM(F195:F321)</f>
        <v>589810</v>
      </c>
      <c r="G323" s="28"/>
      <c r="H323" s="26"/>
      <c r="I323" s="11"/>
    </row>
    <row r="324" spans="1:9" ht="27.75" customHeight="1">
      <c r="A324" s="37" t="s">
        <v>87</v>
      </c>
      <c r="B324" s="29">
        <v>2240</v>
      </c>
      <c r="C324" s="38"/>
      <c r="D324" s="30"/>
      <c r="E324" s="30"/>
      <c r="F324" s="31"/>
      <c r="G324" s="31"/>
      <c r="H324" s="31"/>
      <c r="I324" s="31"/>
    </row>
    <row r="325" spans="1:9" ht="37.5" customHeight="1">
      <c r="A325" s="106" t="s">
        <v>88</v>
      </c>
      <c r="B325" s="108">
        <v>2240</v>
      </c>
      <c r="C325" s="7">
        <f>D325+E325</f>
        <v>480</v>
      </c>
      <c r="D325" s="8">
        <v>0</v>
      </c>
      <c r="E325" s="8">
        <v>480</v>
      </c>
      <c r="F325" s="8">
        <v>2124</v>
      </c>
      <c r="G325" s="110" t="s">
        <v>14</v>
      </c>
      <c r="H325" s="112"/>
      <c r="I325" s="104" t="s">
        <v>16</v>
      </c>
    </row>
    <row r="326" spans="1:9" ht="33" customHeight="1">
      <c r="A326" s="107"/>
      <c r="B326" s="109"/>
      <c r="C326" s="7"/>
      <c r="D326" s="8"/>
      <c r="E326" s="8"/>
      <c r="F326" s="9" t="s">
        <v>446</v>
      </c>
      <c r="G326" s="111"/>
      <c r="H326" s="113"/>
      <c r="I326" s="105"/>
    </row>
    <row r="327" spans="1:9" s="19" customFormat="1" ht="29.25" customHeight="1">
      <c r="A327" s="106" t="s">
        <v>135</v>
      </c>
      <c r="B327" s="122">
        <v>2240</v>
      </c>
      <c r="C327" s="7"/>
      <c r="D327" s="17"/>
      <c r="E327" s="17"/>
      <c r="F327" s="8">
        <v>6263</v>
      </c>
      <c r="G327" s="110" t="s">
        <v>14</v>
      </c>
      <c r="H327" s="118"/>
      <c r="I327" s="104" t="s">
        <v>15</v>
      </c>
    </row>
    <row r="328" spans="1:9" s="19" customFormat="1" ht="47.25" customHeight="1">
      <c r="A328" s="107"/>
      <c r="B328" s="123"/>
      <c r="C328" s="7"/>
      <c r="D328" s="17"/>
      <c r="E328" s="17"/>
      <c r="F328" s="9" t="s">
        <v>252</v>
      </c>
      <c r="G328" s="111"/>
      <c r="H328" s="119"/>
      <c r="I328" s="105"/>
    </row>
    <row r="329" spans="1:9" s="19" customFormat="1" ht="33" customHeight="1">
      <c r="A329" s="106" t="s">
        <v>135</v>
      </c>
      <c r="B329" s="122">
        <v>2240</v>
      </c>
      <c r="C329" s="7"/>
      <c r="D329" s="17"/>
      <c r="E329" s="17"/>
      <c r="F329" s="32">
        <v>40600</v>
      </c>
      <c r="G329" s="110" t="s">
        <v>14</v>
      </c>
      <c r="H329" s="118"/>
      <c r="I329" s="114" t="s">
        <v>162</v>
      </c>
    </row>
    <row r="330" spans="1:9" s="19" customFormat="1" ht="51.75" customHeight="1">
      <c r="A330" s="107"/>
      <c r="B330" s="123"/>
      <c r="C330" s="7"/>
      <c r="D330" s="17"/>
      <c r="E330" s="17"/>
      <c r="F330" s="9" t="s">
        <v>447</v>
      </c>
      <c r="G330" s="111"/>
      <c r="H330" s="119"/>
      <c r="I330" s="141"/>
    </row>
    <row r="331" spans="1:9" s="19" customFormat="1" ht="31.5" customHeight="1">
      <c r="A331" s="106" t="s">
        <v>136</v>
      </c>
      <c r="B331" s="122">
        <v>2240</v>
      </c>
      <c r="C331" s="7"/>
      <c r="D331" s="17"/>
      <c r="E331" s="17"/>
      <c r="F331" s="8">
        <v>1860</v>
      </c>
      <c r="G331" s="110" t="s">
        <v>14</v>
      </c>
      <c r="H331" s="118"/>
      <c r="I331" s="92" t="s">
        <v>20</v>
      </c>
    </row>
    <row r="332" spans="1:9" s="19" customFormat="1" ht="44.25" customHeight="1">
      <c r="A332" s="107"/>
      <c r="B332" s="123"/>
      <c r="C332" s="7"/>
      <c r="D332" s="17"/>
      <c r="E332" s="17"/>
      <c r="F332" s="9" t="s">
        <v>253</v>
      </c>
      <c r="G332" s="111"/>
      <c r="H332" s="119"/>
      <c r="I332" s="93"/>
    </row>
    <row r="333" spans="1:9" ht="27" customHeight="1">
      <c r="A333" s="106" t="s">
        <v>89</v>
      </c>
      <c r="B333" s="108">
        <v>2240</v>
      </c>
      <c r="C333" s="7">
        <f>D333+E333</f>
        <v>20000</v>
      </c>
      <c r="D333" s="8">
        <v>15000</v>
      </c>
      <c r="E333" s="8">
        <v>5000</v>
      </c>
      <c r="F333" s="8">
        <v>19950</v>
      </c>
      <c r="G333" s="110" t="s">
        <v>14</v>
      </c>
      <c r="H333" s="112"/>
      <c r="I333" s="104" t="s">
        <v>15</v>
      </c>
    </row>
    <row r="334" spans="1:9" ht="45.75" customHeight="1">
      <c r="A334" s="107"/>
      <c r="B334" s="109"/>
      <c r="C334" s="7"/>
      <c r="D334" s="8"/>
      <c r="E334" s="8"/>
      <c r="F334" s="9" t="s">
        <v>294</v>
      </c>
      <c r="G334" s="111"/>
      <c r="H334" s="113"/>
      <c r="I334" s="105"/>
    </row>
    <row r="335" spans="1:9" ht="36.75" customHeight="1">
      <c r="A335" s="106" t="s">
        <v>89</v>
      </c>
      <c r="B335" s="108">
        <v>2240</v>
      </c>
      <c r="C335" s="7"/>
      <c r="D335" s="8"/>
      <c r="E335" s="8"/>
      <c r="F335" s="8">
        <v>26600</v>
      </c>
      <c r="G335" s="110" t="s">
        <v>14</v>
      </c>
      <c r="H335" s="112"/>
      <c r="I335" s="114" t="s">
        <v>162</v>
      </c>
    </row>
    <row r="336" spans="1:9" ht="37.5" customHeight="1">
      <c r="A336" s="107"/>
      <c r="B336" s="109"/>
      <c r="C336" s="7"/>
      <c r="D336" s="8"/>
      <c r="E336" s="8"/>
      <c r="F336" s="9" t="s">
        <v>254</v>
      </c>
      <c r="G336" s="111"/>
      <c r="H336" s="113"/>
      <c r="I336" s="141"/>
    </row>
    <row r="337" spans="1:9" ht="36.75" customHeight="1">
      <c r="A337" s="106" t="s">
        <v>195</v>
      </c>
      <c r="B337" s="108">
        <v>2240</v>
      </c>
      <c r="C337" s="7"/>
      <c r="D337" s="8"/>
      <c r="E337" s="8"/>
      <c r="F337" s="75">
        <v>33250</v>
      </c>
      <c r="G337" s="110" t="s">
        <v>14</v>
      </c>
      <c r="H337" s="112"/>
      <c r="I337" s="114" t="s">
        <v>162</v>
      </c>
    </row>
    <row r="338" spans="1:9" ht="36.75" customHeight="1">
      <c r="A338" s="107"/>
      <c r="B338" s="109"/>
      <c r="C338" s="7"/>
      <c r="D338" s="8"/>
      <c r="E338" s="8"/>
      <c r="F338" s="9" t="s">
        <v>295</v>
      </c>
      <c r="G338" s="111"/>
      <c r="H338" s="113"/>
      <c r="I338" s="141"/>
    </row>
    <row r="339" spans="1:9" ht="36.75" customHeight="1">
      <c r="A339" s="106" t="s">
        <v>90</v>
      </c>
      <c r="B339" s="108">
        <v>2240</v>
      </c>
      <c r="C339" s="7">
        <f>D339+E339</f>
        <v>7744</v>
      </c>
      <c r="D339" s="8">
        <v>0</v>
      </c>
      <c r="E339" s="8">
        <v>7744</v>
      </c>
      <c r="F339" s="8">
        <v>1050</v>
      </c>
      <c r="G339" s="110" t="s">
        <v>14</v>
      </c>
      <c r="H339" s="112"/>
      <c r="I339" s="104" t="s">
        <v>15</v>
      </c>
    </row>
    <row r="340" spans="1:9" ht="36.75" customHeight="1">
      <c r="A340" s="107"/>
      <c r="B340" s="109"/>
      <c r="C340" s="7"/>
      <c r="D340" s="8"/>
      <c r="E340" s="8"/>
      <c r="F340" s="9" t="s">
        <v>296</v>
      </c>
      <c r="G340" s="111"/>
      <c r="H340" s="113"/>
      <c r="I340" s="105"/>
    </row>
    <row r="341" spans="1:9" ht="25.5" customHeight="1">
      <c r="A341" s="106" t="s">
        <v>90</v>
      </c>
      <c r="B341" s="108">
        <v>2240</v>
      </c>
      <c r="C341" s="7"/>
      <c r="D341" s="8"/>
      <c r="E341" s="8"/>
      <c r="F341" s="32">
        <v>37734</v>
      </c>
      <c r="G341" s="110" t="s">
        <v>14</v>
      </c>
      <c r="H341" s="112"/>
      <c r="I341" s="114" t="s">
        <v>162</v>
      </c>
    </row>
    <row r="342" spans="1:9" ht="48.75" customHeight="1">
      <c r="A342" s="107"/>
      <c r="B342" s="109"/>
      <c r="C342" s="7"/>
      <c r="D342" s="8"/>
      <c r="E342" s="8"/>
      <c r="F342" s="9" t="s">
        <v>448</v>
      </c>
      <c r="G342" s="111"/>
      <c r="H342" s="113"/>
      <c r="I342" s="141"/>
    </row>
    <row r="343" spans="1:9" ht="30.75" customHeight="1">
      <c r="A343" s="106" t="s">
        <v>91</v>
      </c>
      <c r="B343" s="108">
        <v>2240</v>
      </c>
      <c r="C343" s="7">
        <f>D343+E343</f>
        <v>4500</v>
      </c>
      <c r="D343" s="8">
        <v>0</v>
      </c>
      <c r="E343" s="8">
        <v>4500</v>
      </c>
      <c r="F343" s="8">
        <v>3000</v>
      </c>
      <c r="G343" s="110" t="s">
        <v>14</v>
      </c>
      <c r="H343" s="112"/>
      <c r="I343" s="104" t="s">
        <v>15</v>
      </c>
    </row>
    <row r="344" spans="1:9" ht="33" customHeight="1">
      <c r="A344" s="107"/>
      <c r="B344" s="109"/>
      <c r="C344" s="7"/>
      <c r="D344" s="8"/>
      <c r="E344" s="8"/>
      <c r="F344" s="9" t="s">
        <v>196</v>
      </c>
      <c r="G344" s="111"/>
      <c r="H344" s="113"/>
      <c r="I344" s="105"/>
    </row>
    <row r="345" spans="1:9" ht="28.5" customHeight="1">
      <c r="A345" s="106" t="s">
        <v>91</v>
      </c>
      <c r="B345" s="108">
        <v>2240</v>
      </c>
      <c r="C345" s="7"/>
      <c r="D345" s="8"/>
      <c r="E345" s="8"/>
      <c r="F345" s="8">
        <v>34000</v>
      </c>
      <c r="G345" s="110" t="s">
        <v>14</v>
      </c>
      <c r="H345" s="112"/>
      <c r="I345" s="114" t="s">
        <v>162</v>
      </c>
    </row>
    <row r="346" spans="1:9" ht="35.25" customHeight="1">
      <c r="A346" s="107"/>
      <c r="B346" s="109"/>
      <c r="C346" s="7"/>
      <c r="D346" s="8"/>
      <c r="E346" s="8"/>
      <c r="F346" s="9" t="s">
        <v>255</v>
      </c>
      <c r="G346" s="111"/>
      <c r="H346" s="113"/>
      <c r="I346" s="141"/>
    </row>
    <row r="347" spans="1:9" ht="35.25" customHeight="1">
      <c r="A347" s="106" t="s">
        <v>91</v>
      </c>
      <c r="B347" s="108">
        <v>2240</v>
      </c>
      <c r="C347" s="7"/>
      <c r="D347" s="8"/>
      <c r="E347" s="8"/>
      <c r="F347" s="75">
        <v>3000</v>
      </c>
      <c r="G347" s="110" t="s">
        <v>14</v>
      </c>
      <c r="H347" s="112"/>
      <c r="I347" s="114" t="s">
        <v>162</v>
      </c>
    </row>
    <row r="348" spans="1:9" ht="35.25" customHeight="1">
      <c r="A348" s="107"/>
      <c r="B348" s="109"/>
      <c r="C348" s="7"/>
      <c r="D348" s="8"/>
      <c r="E348" s="8"/>
      <c r="F348" s="9" t="s">
        <v>196</v>
      </c>
      <c r="G348" s="111"/>
      <c r="H348" s="113"/>
      <c r="I348" s="141"/>
    </row>
    <row r="349" spans="1:9" ht="31.5" customHeight="1">
      <c r="A349" s="106" t="s">
        <v>92</v>
      </c>
      <c r="B349" s="108">
        <v>2240</v>
      </c>
      <c r="C349" s="7"/>
      <c r="D349" s="8"/>
      <c r="E349" s="8"/>
      <c r="F349" s="8">
        <v>2100</v>
      </c>
      <c r="G349" s="110" t="s">
        <v>14</v>
      </c>
      <c r="H349" s="112"/>
      <c r="I349" s="114" t="s">
        <v>162</v>
      </c>
    </row>
    <row r="350" spans="1:9" ht="32.25" customHeight="1">
      <c r="A350" s="107"/>
      <c r="B350" s="109"/>
      <c r="C350" s="7"/>
      <c r="D350" s="8"/>
      <c r="E350" s="8"/>
      <c r="F350" s="63" t="s">
        <v>256</v>
      </c>
      <c r="G350" s="111"/>
      <c r="H350" s="113"/>
      <c r="I350" s="141"/>
    </row>
    <row r="351" spans="1:9" ht="32.25" customHeight="1">
      <c r="A351" s="106" t="s">
        <v>197</v>
      </c>
      <c r="B351" s="108">
        <v>2240</v>
      </c>
      <c r="C351" s="7"/>
      <c r="D351" s="8"/>
      <c r="E351" s="8"/>
      <c r="F351" s="32">
        <v>5880</v>
      </c>
      <c r="G351" s="74" t="s">
        <v>14</v>
      </c>
      <c r="H351" s="112"/>
      <c r="I351" s="114" t="s">
        <v>162</v>
      </c>
    </row>
    <row r="352" spans="1:9" ht="32.25" customHeight="1">
      <c r="A352" s="107"/>
      <c r="B352" s="109"/>
      <c r="C352" s="7"/>
      <c r="D352" s="8"/>
      <c r="E352" s="8"/>
      <c r="F352" s="9" t="s">
        <v>355</v>
      </c>
      <c r="G352" s="74"/>
      <c r="H352" s="113"/>
      <c r="I352" s="141"/>
    </row>
    <row r="353" spans="1:9" ht="28.5" customHeight="1">
      <c r="A353" s="106" t="s">
        <v>93</v>
      </c>
      <c r="B353" s="108">
        <v>2240</v>
      </c>
      <c r="C353" s="7">
        <f>D353+E353</f>
        <v>150</v>
      </c>
      <c r="D353" s="8">
        <v>150</v>
      </c>
      <c r="E353" s="8">
        <v>0</v>
      </c>
      <c r="F353" s="8">
        <v>12500</v>
      </c>
      <c r="G353" s="110" t="s">
        <v>14</v>
      </c>
      <c r="H353" s="112"/>
      <c r="I353" s="104" t="s">
        <v>15</v>
      </c>
    </row>
    <row r="354" spans="1:9" ht="36.75" customHeight="1">
      <c r="A354" s="107"/>
      <c r="B354" s="109"/>
      <c r="C354" s="7"/>
      <c r="D354" s="8"/>
      <c r="E354" s="8"/>
      <c r="F354" s="61" t="s">
        <v>356</v>
      </c>
      <c r="G354" s="111"/>
      <c r="H354" s="113"/>
      <c r="I354" s="105"/>
    </row>
    <row r="355" spans="1:9" ht="25.5" customHeight="1">
      <c r="A355" s="106" t="s">
        <v>93</v>
      </c>
      <c r="B355" s="108">
        <v>2240</v>
      </c>
      <c r="C355" s="7"/>
      <c r="D355" s="8"/>
      <c r="E355" s="8"/>
      <c r="F355" s="8">
        <v>63124</v>
      </c>
      <c r="G355" s="110" t="s">
        <v>14</v>
      </c>
      <c r="H355" s="112"/>
      <c r="I355" s="114" t="s">
        <v>162</v>
      </c>
    </row>
    <row r="356" spans="1:9" ht="48" customHeight="1">
      <c r="A356" s="107"/>
      <c r="B356" s="109"/>
      <c r="C356" s="7"/>
      <c r="D356" s="8"/>
      <c r="E356" s="8"/>
      <c r="F356" s="9" t="s">
        <v>455</v>
      </c>
      <c r="G356" s="111"/>
      <c r="H356" s="113"/>
      <c r="I356" s="141"/>
    </row>
    <row r="357" spans="1:9" ht="30.75" customHeight="1">
      <c r="A357" s="134" t="s">
        <v>94</v>
      </c>
      <c r="B357" s="108">
        <v>2240</v>
      </c>
      <c r="C357" s="7"/>
      <c r="D357" s="8"/>
      <c r="E357" s="8"/>
      <c r="F357" s="8">
        <v>4483</v>
      </c>
      <c r="G357" s="110" t="s">
        <v>14</v>
      </c>
      <c r="H357" s="112"/>
      <c r="I357" s="104" t="s">
        <v>15</v>
      </c>
    </row>
    <row r="358" spans="1:9" ht="50.25" customHeight="1">
      <c r="A358" s="136"/>
      <c r="B358" s="109"/>
      <c r="C358" s="7"/>
      <c r="D358" s="8"/>
      <c r="E358" s="8"/>
      <c r="F358" s="9" t="s">
        <v>449</v>
      </c>
      <c r="G358" s="111"/>
      <c r="H358" s="113"/>
      <c r="I358" s="105"/>
    </row>
    <row r="359" spans="1:9" ht="30" customHeight="1">
      <c r="A359" s="134" t="s">
        <v>94</v>
      </c>
      <c r="B359" s="108">
        <v>2240</v>
      </c>
      <c r="C359" s="7"/>
      <c r="D359" s="8"/>
      <c r="E359" s="8"/>
      <c r="F359" s="8">
        <v>14400</v>
      </c>
      <c r="G359" s="110" t="s">
        <v>14</v>
      </c>
      <c r="H359" s="112"/>
      <c r="I359" s="114" t="s">
        <v>162</v>
      </c>
    </row>
    <row r="360" spans="1:9" ht="34.5" customHeight="1">
      <c r="A360" s="136"/>
      <c r="B360" s="109"/>
      <c r="C360" s="7"/>
      <c r="D360" s="8"/>
      <c r="E360" s="8"/>
      <c r="F360" s="9" t="s">
        <v>257</v>
      </c>
      <c r="G360" s="111"/>
      <c r="H360" s="113"/>
      <c r="I360" s="141"/>
    </row>
    <row r="361" spans="1:9" ht="30" customHeight="1">
      <c r="A361" s="134" t="s">
        <v>94</v>
      </c>
      <c r="B361" s="108">
        <v>2240</v>
      </c>
      <c r="C361" s="7"/>
      <c r="D361" s="8"/>
      <c r="E361" s="8"/>
      <c r="F361" s="8">
        <v>30000</v>
      </c>
      <c r="G361" s="110" t="s">
        <v>14</v>
      </c>
      <c r="H361" s="112"/>
      <c r="I361" s="92" t="s">
        <v>20</v>
      </c>
    </row>
    <row r="362" spans="1:9" ht="30.75" customHeight="1">
      <c r="A362" s="136"/>
      <c r="B362" s="109"/>
      <c r="C362" s="7"/>
      <c r="D362" s="8"/>
      <c r="E362" s="8"/>
      <c r="F362" s="9" t="s">
        <v>209</v>
      </c>
      <c r="G362" s="111"/>
      <c r="H362" s="113"/>
      <c r="I362" s="93"/>
    </row>
    <row r="363" spans="1:9" ht="28.5" customHeight="1">
      <c r="A363" s="106" t="s">
        <v>137</v>
      </c>
      <c r="B363" s="122">
        <v>2240</v>
      </c>
      <c r="C363" s="7"/>
      <c r="D363" s="8"/>
      <c r="E363" s="8"/>
      <c r="F363" s="17">
        <v>31739</v>
      </c>
      <c r="G363" s="110" t="s">
        <v>14</v>
      </c>
      <c r="H363" s="160"/>
      <c r="I363" s="116" t="s">
        <v>95</v>
      </c>
    </row>
    <row r="364" spans="1:9" ht="48.75" customHeight="1">
      <c r="A364" s="146"/>
      <c r="B364" s="162"/>
      <c r="C364" s="7"/>
      <c r="D364" s="8"/>
      <c r="E364" s="8"/>
      <c r="F364" s="64" t="s">
        <v>297</v>
      </c>
      <c r="G364" s="111"/>
      <c r="H364" s="161"/>
      <c r="I364" s="117"/>
    </row>
    <row r="365" spans="1:10" s="19" customFormat="1" ht="27.75" customHeight="1">
      <c r="A365" s="146"/>
      <c r="B365" s="162"/>
      <c r="C365" s="7">
        <f>D365+E365</f>
        <v>35990.479999999996</v>
      </c>
      <c r="D365" s="17">
        <v>25800</v>
      </c>
      <c r="E365" s="17">
        <v>10190.48</v>
      </c>
      <c r="F365" s="8">
        <v>37.72</v>
      </c>
      <c r="G365" s="110" t="s">
        <v>14</v>
      </c>
      <c r="H365" s="118"/>
      <c r="I365" s="104" t="s">
        <v>33</v>
      </c>
      <c r="J365" s="18"/>
    </row>
    <row r="366" spans="1:10" s="19" customFormat="1" ht="24" customHeight="1">
      <c r="A366" s="107"/>
      <c r="B366" s="123"/>
      <c r="C366" s="7"/>
      <c r="D366" s="17"/>
      <c r="E366" s="17"/>
      <c r="F366" s="63" t="s">
        <v>456</v>
      </c>
      <c r="G366" s="111"/>
      <c r="H366" s="119"/>
      <c r="I366" s="105"/>
      <c r="J366" s="18"/>
    </row>
    <row r="367" spans="1:10" s="19" customFormat="1" ht="34.5" customHeight="1">
      <c r="A367" s="106" t="s">
        <v>96</v>
      </c>
      <c r="B367" s="122">
        <v>2240</v>
      </c>
      <c r="C367" s="7"/>
      <c r="D367" s="17"/>
      <c r="E367" s="17"/>
      <c r="F367" s="8">
        <v>78600</v>
      </c>
      <c r="G367" s="110" t="s">
        <v>14</v>
      </c>
      <c r="H367" s="118"/>
      <c r="I367" s="92" t="s">
        <v>24</v>
      </c>
      <c r="J367" s="18"/>
    </row>
    <row r="368" spans="1:10" s="19" customFormat="1" ht="41.25" customHeight="1">
      <c r="A368" s="107"/>
      <c r="B368" s="123"/>
      <c r="C368" s="7"/>
      <c r="D368" s="17"/>
      <c r="E368" s="17"/>
      <c r="F368" s="9" t="s">
        <v>357</v>
      </c>
      <c r="G368" s="111"/>
      <c r="H368" s="119"/>
      <c r="I368" s="93"/>
      <c r="J368" s="18"/>
    </row>
    <row r="369" spans="1:10" s="19" customFormat="1" ht="31.5" customHeight="1">
      <c r="A369" s="106" t="s">
        <v>96</v>
      </c>
      <c r="B369" s="122">
        <v>2240</v>
      </c>
      <c r="C369" s="7"/>
      <c r="D369" s="17"/>
      <c r="E369" s="17"/>
      <c r="F369" s="8">
        <v>41399</v>
      </c>
      <c r="G369" s="110" t="s">
        <v>14</v>
      </c>
      <c r="H369" s="118"/>
      <c r="I369" s="104" t="s">
        <v>44</v>
      </c>
      <c r="J369" s="18"/>
    </row>
    <row r="370" spans="1:10" s="19" customFormat="1" ht="48.75" customHeight="1">
      <c r="A370" s="107"/>
      <c r="B370" s="123"/>
      <c r="C370" s="7"/>
      <c r="D370" s="17"/>
      <c r="E370" s="17"/>
      <c r="F370" s="9" t="s">
        <v>298</v>
      </c>
      <c r="G370" s="111"/>
      <c r="H370" s="119"/>
      <c r="I370" s="105"/>
      <c r="J370" s="18"/>
    </row>
    <row r="371" spans="1:9" ht="30.75" customHeight="1">
      <c r="A371" s="134" t="s">
        <v>97</v>
      </c>
      <c r="B371" s="108">
        <v>2240</v>
      </c>
      <c r="C371" s="7">
        <f>D371+E371</f>
        <v>8270</v>
      </c>
      <c r="D371" s="8">
        <v>3000</v>
      </c>
      <c r="E371" s="8">
        <v>5270</v>
      </c>
      <c r="F371" s="8">
        <v>3323</v>
      </c>
      <c r="G371" s="110" t="s">
        <v>14</v>
      </c>
      <c r="H371" s="112"/>
      <c r="I371" s="104" t="s">
        <v>15</v>
      </c>
    </row>
    <row r="372" spans="1:9" ht="31.5" customHeight="1">
      <c r="A372" s="136"/>
      <c r="B372" s="109"/>
      <c r="C372" s="7"/>
      <c r="D372" s="8"/>
      <c r="E372" s="8"/>
      <c r="F372" s="9" t="s">
        <v>258</v>
      </c>
      <c r="G372" s="111"/>
      <c r="H372" s="113"/>
      <c r="I372" s="105"/>
    </row>
    <row r="373" spans="1:9" ht="33" customHeight="1">
      <c r="A373" s="134" t="s">
        <v>97</v>
      </c>
      <c r="B373" s="108">
        <v>2240</v>
      </c>
      <c r="C373" s="7"/>
      <c r="D373" s="8"/>
      <c r="E373" s="8"/>
      <c r="F373" s="8">
        <v>12000</v>
      </c>
      <c r="G373" s="110" t="s">
        <v>14</v>
      </c>
      <c r="H373" s="112"/>
      <c r="I373" s="114" t="s">
        <v>162</v>
      </c>
    </row>
    <row r="374" spans="1:9" ht="32.25" customHeight="1">
      <c r="A374" s="136"/>
      <c r="B374" s="109"/>
      <c r="C374" s="7"/>
      <c r="D374" s="8"/>
      <c r="E374" s="8"/>
      <c r="F374" s="9" t="s">
        <v>225</v>
      </c>
      <c r="G374" s="111"/>
      <c r="H374" s="113"/>
      <c r="I374" s="141"/>
    </row>
    <row r="375" spans="1:9" ht="27" customHeight="1">
      <c r="A375" s="134" t="s">
        <v>98</v>
      </c>
      <c r="B375" s="108">
        <v>2240</v>
      </c>
      <c r="C375" s="7"/>
      <c r="D375" s="8"/>
      <c r="E375" s="8"/>
      <c r="F375" s="8">
        <v>4100</v>
      </c>
      <c r="G375" s="110" t="s">
        <v>14</v>
      </c>
      <c r="H375" s="160"/>
      <c r="I375" s="104" t="s">
        <v>15</v>
      </c>
    </row>
    <row r="376" spans="1:9" ht="33" customHeight="1">
      <c r="A376" s="135"/>
      <c r="B376" s="132"/>
      <c r="C376" s="7"/>
      <c r="D376" s="8"/>
      <c r="E376" s="8"/>
      <c r="F376" s="9" t="s">
        <v>259</v>
      </c>
      <c r="G376" s="111"/>
      <c r="H376" s="161"/>
      <c r="I376" s="105"/>
    </row>
    <row r="377" spans="1:9" ht="28.5" customHeight="1">
      <c r="A377" s="135"/>
      <c r="B377" s="132"/>
      <c r="C377" s="7">
        <f>D377+E377</f>
        <v>13871</v>
      </c>
      <c r="D377" s="8">
        <v>8871</v>
      </c>
      <c r="E377" s="8">
        <v>5000</v>
      </c>
      <c r="F377" s="8">
        <v>5495</v>
      </c>
      <c r="G377" s="110" t="s">
        <v>14</v>
      </c>
      <c r="H377" s="112"/>
      <c r="I377" s="116" t="s">
        <v>40</v>
      </c>
    </row>
    <row r="378" spans="1:9" ht="50.25" customHeight="1">
      <c r="A378" s="136"/>
      <c r="B378" s="109"/>
      <c r="C378" s="7"/>
      <c r="D378" s="8"/>
      <c r="E378" s="8"/>
      <c r="F378" s="9" t="s">
        <v>361</v>
      </c>
      <c r="G378" s="111"/>
      <c r="H378" s="113"/>
      <c r="I378" s="117"/>
    </row>
    <row r="379" spans="1:9" ht="31.5" customHeight="1">
      <c r="A379" s="134" t="s">
        <v>98</v>
      </c>
      <c r="B379" s="108">
        <v>2240</v>
      </c>
      <c r="C379" s="7"/>
      <c r="D379" s="8"/>
      <c r="E379" s="8"/>
      <c r="F379" s="8">
        <v>20000</v>
      </c>
      <c r="G379" s="110" t="s">
        <v>14</v>
      </c>
      <c r="H379" s="112"/>
      <c r="I379" s="114" t="s">
        <v>162</v>
      </c>
    </row>
    <row r="380" spans="1:9" ht="30.75" customHeight="1">
      <c r="A380" s="136"/>
      <c r="B380" s="109"/>
      <c r="C380" s="7"/>
      <c r="D380" s="8"/>
      <c r="E380" s="8"/>
      <c r="F380" s="9" t="s">
        <v>260</v>
      </c>
      <c r="G380" s="111"/>
      <c r="H380" s="113"/>
      <c r="I380" s="141"/>
    </row>
    <row r="381" spans="1:9" ht="33" customHeight="1">
      <c r="A381" s="134" t="s">
        <v>98</v>
      </c>
      <c r="B381" s="108">
        <v>2240</v>
      </c>
      <c r="C381" s="7"/>
      <c r="D381" s="8"/>
      <c r="E381" s="8"/>
      <c r="F381" s="8">
        <v>9097</v>
      </c>
      <c r="G381" s="110" t="s">
        <v>14</v>
      </c>
      <c r="H381" s="112"/>
      <c r="I381" s="104" t="s">
        <v>279</v>
      </c>
    </row>
    <row r="382" spans="1:9" ht="36.75" customHeight="1">
      <c r="A382" s="136"/>
      <c r="B382" s="109"/>
      <c r="C382" s="7"/>
      <c r="D382" s="8"/>
      <c r="E382" s="8"/>
      <c r="F382" s="9" t="s">
        <v>299</v>
      </c>
      <c r="G382" s="111"/>
      <c r="H382" s="113"/>
      <c r="I382" s="141"/>
    </row>
    <row r="383" spans="1:9" ht="33" customHeight="1">
      <c r="A383" s="106" t="s">
        <v>99</v>
      </c>
      <c r="B383" s="108">
        <v>2240</v>
      </c>
      <c r="C383" s="7"/>
      <c r="D383" s="8"/>
      <c r="E383" s="8"/>
      <c r="F383" s="8">
        <v>37784</v>
      </c>
      <c r="G383" s="110" t="s">
        <v>14</v>
      </c>
      <c r="H383" s="112"/>
      <c r="I383" s="92" t="s">
        <v>20</v>
      </c>
    </row>
    <row r="384" spans="1:9" ht="46.5" customHeight="1">
      <c r="A384" s="107"/>
      <c r="B384" s="109"/>
      <c r="C384" s="7"/>
      <c r="D384" s="8"/>
      <c r="E384" s="8"/>
      <c r="F384" s="9" t="s">
        <v>261</v>
      </c>
      <c r="G384" s="111"/>
      <c r="H384" s="113"/>
      <c r="I384" s="93"/>
    </row>
    <row r="385" spans="1:9" ht="32.25" customHeight="1">
      <c r="A385" s="106" t="s">
        <v>99</v>
      </c>
      <c r="B385" s="108">
        <v>2240</v>
      </c>
      <c r="C385" s="7">
        <f>D385+E385</f>
        <v>11135</v>
      </c>
      <c r="D385" s="8">
        <v>9485</v>
      </c>
      <c r="E385" s="8">
        <v>1650</v>
      </c>
      <c r="F385" s="8">
        <v>12595</v>
      </c>
      <c r="G385" s="110" t="s">
        <v>14</v>
      </c>
      <c r="H385" s="112"/>
      <c r="I385" s="116" t="s">
        <v>40</v>
      </c>
    </row>
    <row r="386" spans="1:9" ht="49.5" customHeight="1">
      <c r="A386" s="107"/>
      <c r="B386" s="109"/>
      <c r="C386" s="7"/>
      <c r="D386" s="8"/>
      <c r="E386" s="8"/>
      <c r="F386" s="9" t="s">
        <v>300</v>
      </c>
      <c r="G386" s="111"/>
      <c r="H386" s="113"/>
      <c r="I386" s="117"/>
    </row>
    <row r="387" spans="1:9" ht="48" customHeight="1">
      <c r="A387" s="106" t="s">
        <v>138</v>
      </c>
      <c r="B387" s="108">
        <v>2240</v>
      </c>
      <c r="C387" s="7">
        <f>D387+E387</f>
        <v>320</v>
      </c>
      <c r="D387" s="8">
        <v>320</v>
      </c>
      <c r="E387" s="8">
        <v>0</v>
      </c>
      <c r="F387" s="8">
        <v>800</v>
      </c>
      <c r="G387" s="110" t="s">
        <v>14</v>
      </c>
      <c r="H387" s="112"/>
      <c r="I387" s="116" t="s">
        <v>36</v>
      </c>
    </row>
    <row r="388" spans="1:9" ht="37.5" customHeight="1">
      <c r="A388" s="107"/>
      <c r="B388" s="109"/>
      <c r="C388" s="7"/>
      <c r="D388" s="8"/>
      <c r="E388" s="8"/>
      <c r="F388" s="8" t="s">
        <v>262</v>
      </c>
      <c r="G388" s="111"/>
      <c r="H388" s="113"/>
      <c r="I388" s="117"/>
    </row>
    <row r="389" spans="1:9" ht="44.25" customHeight="1">
      <c r="A389" s="106" t="s">
        <v>138</v>
      </c>
      <c r="B389" s="108">
        <v>2240</v>
      </c>
      <c r="C389" s="7"/>
      <c r="D389" s="8"/>
      <c r="E389" s="8"/>
      <c r="F389" s="8">
        <v>1730</v>
      </c>
      <c r="G389" s="110" t="s">
        <v>14</v>
      </c>
      <c r="H389" s="112"/>
      <c r="I389" s="92" t="s">
        <v>19</v>
      </c>
    </row>
    <row r="390" spans="1:9" ht="58.5" customHeight="1">
      <c r="A390" s="107"/>
      <c r="B390" s="109"/>
      <c r="C390" s="7"/>
      <c r="D390" s="8"/>
      <c r="E390" s="8"/>
      <c r="F390" s="9" t="s">
        <v>263</v>
      </c>
      <c r="G390" s="111"/>
      <c r="H390" s="113"/>
      <c r="I390" s="93"/>
    </row>
    <row r="391" spans="1:9" ht="27.75" customHeight="1">
      <c r="A391" s="106" t="s">
        <v>139</v>
      </c>
      <c r="B391" s="108">
        <v>2240</v>
      </c>
      <c r="C391" s="7">
        <f>D391+E391</f>
        <v>1060</v>
      </c>
      <c r="D391" s="8">
        <v>1060</v>
      </c>
      <c r="E391" s="8">
        <v>0</v>
      </c>
      <c r="F391" s="8">
        <v>1000</v>
      </c>
      <c r="G391" s="110" t="s">
        <v>14</v>
      </c>
      <c r="H391" s="112"/>
      <c r="I391" s="116" t="s">
        <v>36</v>
      </c>
    </row>
    <row r="392" spans="1:9" ht="34.5" customHeight="1">
      <c r="A392" s="107"/>
      <c r="B392" s="109"/>
      <c r="C392" s="7"/>
      <c r="D392" s="8"/>
      <c r="E392" s="8"/>
      <c r="F392" s="63" t="s">
        <v>237</v>
      </c>
      <c r="G392" s="111"/>
      <c r="H392" s="113"/>
      <c r="I392" s="117"/>
    </row>
    <row r="393" spans="1:9" ht="32.25" customHeight="1">
      <c r="A393" s="106" t="s">
        <v>139</v>
      </c>
      <c r="B393" s="108">
        <v>2240</v>
      </c>
      <c r="C393" s="7"/>
      <c r="D393" s="8"/>
      <c r="E393" s="8"/>
      <c r="F393" s="8">
        <v>3896</v>
      </c>
      <c r="G393" s="110" t="s">
        <v>14</v>
      </c>
      <c r="H393" s="112"/>
      <c r="I393" s="92" t="s">
        <v>19</v>
      </c>
    </row>
    <row r="394" spans="1:9" ht="31.5" customHeight="1">
      <c r="A394" s="107"/>
      <c r="B394" s="109"/>
      <c r="C394" s="7"/>
      <c r="D394" s="8"/>
      <c r="E394" s="8"/>
      <c r="F394" s="9" t="s">
        <v>358</v>
      </c>
      <c r="G394" s="111"/>
      <c r="H394" s="113"/>
      <c r="I394" s="93"/>
    </row>
    <row r="395" spans="1:9" ht="33" customHeight="1">
      <c r="A395" s="106" t="s">
        <v>100</v>
      </c>
      <c r="B395" s="108">
        <v>2240</v>
      </c>
      <c r="C395" s="7"/>
      <c r="D395" s="8"/>
      <c r="E395" s="8"/>
      <c r="F395" s="8">
        <v>5470</v>
      </c>
      <c r="G395" s="110" t="s">
        <v>14</v>
      </c>
      <c r="H395" s="112"/>
      <c r="I395" s="114" t="s">
        <v>162</v>
      </c>
    </row>
    <row r="396" spans="1:9" ht="33" customHeight="1">
      <c r="A396" s="107"/>
      <c r="B396" s="109"/>
      <c r="C396" s="7"/>
      <c r="D396" s="8"/>
      <c r="E396" s="8"/>
      <c r="F396" s="9" t="s">
        <v>450</v>
      </c>
      <c r="G396" s="111"/>
      <c r="H396" s="113"/>
      <c r="I396" s="141"/>
    </row>
    <row r="397" spans="1:9" ht="25.5" customHeight="1">
      <c r="A397" s="106" t="s">
        <v>140</v>
      </c>
      <c r="B397" s="108">
        <v>2240</v>
      </c>
      <c r="C397" s="7"/>
      <c r="D397" s="8"/>
      <c r="E397" s="8"/>
      <c r="F397" s="8">
        <v>603</v>
      </c>
      <c r="G397" s="110" t="s">
        <v>14</v>
      </c>
      <c r="H397" s="112"/>
      <c r="I397" s="92" t="s">
        <v>34</v>
      </c>
    </row>
    <row r="398" spans="1:9" ht="24" customHeight="1">
      <c r="A398" s="107"/>
      <c r="B398" s="109"/>
      <c r="C398" s="7"/>
      <c r="D398" s="8"/>
      <c r="E398" s="8"/>
      <c r="F398" s="63" t="s">
        <v>359</v>
      </c>
      <c r="G398" s="111"/>
      <c r="H398" s="113"/>
      <c r="I398" s="93"/>
    </row>
    <row r="399" spans="1:9" ht="24" customHeight="1">
      <c r="A399" s="106" t="s">
        <v>140</v>
      </c>
      <c r="B399" s="108">
        <v>2240</v>
      </c>
      <c r="C399" s="7"/>
      <c r="D399" s="8"/>
      <c r="E399" s="8"/>
      <c r="F399" s="63">
        <v>2007.51</v>
      </c>
      <c r="G399" s="110" t="s">
        <v>14</v>
      </c>
      <c r="H399" s="112"/>
      <c r="I399" s="114" t="s">
        <v>162</v>
      </c>
    </row>
    <row r="400" spans="1:9" ht="24" customHeight="1">
      <c r="A400" s="107"/>
      <c r="B400" s="109"/>
      <c r="C400" s="7"/>
      <c r="D400" s="8"/>
      <c r="E400" s="8"/>
      <c r="F400" s="63" t="s">
        <v>451</v>
      </c>
      <c r="G400" s="111"/>
      <c r="H400" s="113"/>
      <c r="I400" s="141"/>
    </row>
    <row r="401" spans="1:9" ht="24" customHeight="1">
      <c r="A401" s="106" t="s">
        <v>101</v>
      </c>
      <c r="B401" s="108">
        <v>2240</v>
      </c>
      <c r="C401" s="7"/>
      <c r="D401" s="8"/>
      <c r="E401" s="8"/>
      <c r="F401" s="8">
        <v>52625</v>
      </c>
      <c r="G401" s="110" t="s">
        <v>14</v>
      </c>
      <c r="H401" s="112"/>
      <c r="I401" s="104" t="s">
        <v>170</v>
      </c>
    </row>
    <row r="402" spans="1:9" ht="52.5" customHeight="1">
      <c r="A402" s="107"/>
      <c r="B402" s="109"/>
      <c r="C402" s="7"/>
      <c r="D402" s="8"/>
      <c r="E402" s="8"/>
      <c r="F402" s="9" t="s">
        <v>301</v>
      </c>
      <c r="G402" s="111"/>
      <c r="H402" s="113"/>
      <c r="I402" s="115"/>
    </row>
    <row r="403" spans="1:9" ht="30.75" customHeight="1">
      <c r="A403" s="106" t="s">
        <v>101</v>
      </c>
      <c r="B403" s="108">
        <v>2240</v>
      </c>
      <c r="C403" s="7"/>
      <c r="D403" s="8"/>
      <c r="E403" s="8"/>
      <c r="F403" s="71">
        <v>20596.25</v>
      </c>
      <c r="G403" s="110" t="s">
        <v>14</v>
      </c>
      <c r="H403" s="112"/>
      <c r="I403" s="104" t="s">
        <v>353</v>
      </c>
    </row>
    <row r="404" spans="1:9" ht="48.75" customHeight="1">
      <c r="A404" s="107"/>
      <c r="B404" s="109"/>
      <c r="C404" s="7"/>
      <c r="D404" s="8"/>
      <c r="E404" s="8"/>
      <c r="F404" s="9" t="s">
        <v>452</v>
      </c>
      <c r="G404" s="111"/>
      <c r="H404" s="113"/>
      <c r="I404" s="115"/>
    </row>
    <row r="405" spans="1:9" ht="30.75" customHeight="1">
      <c r="A405" s="106" t="s">
        <v>102</v>
      </c>
      <c r="B405" s="108">
        <v>2240</v>
      </c>
      <c r="C405" s="7"/>
      <c r="D405" s="8"/>
      <c r="E405" s="8"/>
      <c r="F405" s="8">
        <v>10000</v>
      </c>
      <c r="G405" s="110" t="s">
        <v>14</v>
      </c>
      <c r="H405" s="112"/>
      <c r="I405" s="114" t="s">
        <v>164</v>
      </c>
    </row>
    <row r="406" spans="1:9" ht="27.75" customHeight="1">
      <c r="A406" s="107"/>
      <c r="B406" s="109"/>
      <c r="C406" s="7"/>
      <c r="D406" s="8"/>
      <c r="E406" s="8"/>
      <c r="F406" s="63" t="s">
        <v>222</v>
      </c>
      <c r="G406" s="111"/>
      <c r="H406" s="113"/>
      <c r="I406" s="115"/>
    </row>
    <row r="407" spans="1:10" s="19" customFormat="1" ht="27.75" customHeight="1">
      <c r="A407" s="120" t="s">
        <v>141</v>
      </c>
      <c r="B407" s="99">
        <v>2240</v>
      </c>
      <c r="C407" s="7"/>
      <c r="D407" s="32"/>
      <c r="E407" s="32"/>
      <c r="F407" s="32">
        <v>9583</v>
      </c>
      <c r="G407" s="110" t="s">
        <v>14</v>
      </c>
      <c r="H407" s="124"/>
      <c r="I407" s="92" t="s">
        <v>40</v>
      </c>
      <c r="J407" s="18"/>
    </row>
    <row r="408" spans="1:10" s="19" customFormat="1" ht="51.75" customHeight="1">
      <c r="A408" s="121"/>
      <c r="B408" s="100"/>
      <c r="C408" s="7"/>
      <c r="D408" s="32"/>
      <c r="E408" s="32"/>
      <c r="F408" s="71" t="s">
        <v>362</v>
      </c>
      <c r="G408" s="111"/>
      <c r="H408" s="125"/>
      <c r="I408" s="93"/>
      <c r="J408" s="18"/>
    </row>
    <row r="409" spans="1:10" s="19" customFormat="1" ht="35.25" customHeight="1">
      <c r="A409" s="120" t="s">
        <v>141</v>
      </c>
      <c r="B409" s="99">
        <v>2240</v>
      </c>
      <c r="C409" s="7"/>
      <c r="D409" s="32"/>
      <c r="E409" s="32"/>
      <c r="F409" s="32">
        <v>31748</v>
      </c>
      <c r="G409" s="110" t="s">
        <v>14</v>
      </c>
      <c r="H409" s="124"/>
      <c r="I409" s="92" t="s">
        <v>20</v>
      </c>
      <c r="J409" s="18"/>
    </row>
    <row r="410" spans="1:10" s="19" customFormat="1" ht="47.25" customHeight="1">
      <c r="A410" s="121"/>
      <c r="B410" s="100"/>
      <c r="C410" s="7"/>
      <c r="D410" s="32"/>
      <c r="E410" s="32"/>
      <c r="F410" s="71" t="s">
        <v>363</v>
      </c>
      <c r="G410" s="111"/>
      <c r="H410" s="125"/>
      <c r="I410" s="93"/>
      <c r="J410" s="18"/>
    </row>
    <row r="411" spans="1:10" s="19" customFormat="1" ht="42" customHeight="1">
      <c r="A411" s="120" t="s">
        <v>141</v>
      </c>
      <c r="B411" s="99">
        <v>2240</v>
      </c>
      <c r="C411" s="7"/>
      <c r="D411" s="32"/>
      <c r="E411" s="32"/>
      <c r="F411" s="71">
        <v>1000</v>
      </c>
      <c r="G411" s="110" t="s">
        <v>14</v>
      </c>
      <c r="H411" s="124"/>
      <c r="I411" s="104" t="s">
        <v>353</v>
      </c>
      <c r="J411" s="18"/>
    </row>
    <row r="412" spans="1:10" s="19" customFormat="1" ht="37.5" customHeight="1">
      <c r="A412" s="121"/>
      <c r="B412" s="100"/>
      <c r="C412" s="7"/>
      <c r="D412" s="32"/>
      <c r="E412" s="32"/>
      <c r="F412" s="71" t="s">
        <v>237</v>
      </c>
      <c r="G412" s="111"/>
      <c r="H412" s="125"/>
      <c r="I412" s="115"/>
      <c r="J412" s="18"/>
    </row>
    <row r="413" spans="1:10" s="19" customFormat="1" ht="38.25" customHeight="1">
      <c r="A413" s="130" t="s">
        <v>103</v>
      </c>
      <c r="B413" s="126">
        <v>2240</v>
      </c>
      <c r="C413" s="22"/>
      <c r="D413" s="23"/>
      <c r="E413" s="23"/>
      <c r="F413" s="23">
        <v>8000</v>
      </c>
      <c r="G413" s="139" t="s">
        <v>14</v>
      </c>
      <c r="H413" s="142"/>
      <c r="I413" s="147" t="s">
        <v>274</v>
      </c>
      <c r="J413" s="18"/>
    </row>
    <row r="414" spans="1:10" s="19" customFormat="1" ht="39.75" customHeight="1">
      <c r="A414" s="131"/>
      <c r="B414" s="127"/>
      <c r="C414" s="22"/>
      <c r="D414" s="23"/>
      <c r="E414" s="23"/>
      <c r="F414" s="72" t="s">
        <v>264</v>
      </c>
      <c r="G414" s="140"/>
      <c r="H414" s="143"/>
      <c r="I414" s="152"/>
      <c r="J414" s="18"/>
    </row>
    <row r="415" spans="1:10" s="19" customFormat="1" ht="37.5" customHeight="1">
      <c r="A415" s="130" t="s">
        <v>142</v>
      </c>
      <c r="B415" s="126">
        <v>2240</v>
      </c>
      <c r="C415" s="22"/>
      <c r="D415" s="23"/>
      <c r="E415" s="23"/>
      <c r="F415" s="23">
        <v>3601</v>
      </c>
      <c r="G415" s="139" t="s">
        <v>14</v>
      </c>
      <c r="H415" s="142"/>
      <c r="I415" s="147" t="s">
        <v>275</v>
      </c>
      <c r="J415" s="18"/>
    </row>
    <row r="416" spans="1:10" s="19" customFormat="1" ht="49.5" customHeight="1">
      <c r="A416" s="131"/>
      <c r="B416" s="127"/>
      <c r="C416" s="22"/>
      <c r="D416" s="23"/>
      <c r="E416" s="23"/>
      <c r="F416" s="46" t="s">
        <v>265</v>
      </c>
      <c r="G416" s="140"/>
      <c r="H416" s="143"/>
      <c r="I416" s="152"/>
      <c r="J416" s="18"/>
    </row>
    <row r="417" spans="1:10" s="19" customFormat="1" ht="38.25" customHeight="1">
      <c r="A417" s="130" t="s">
        <v>104</v>
      </c>
      <c r="B417" s="126">
        <v>2240</v>
      </c>
      <c r="C417" s="22"/>
      <c r="D417" s="23"/>
      <c r="E417" s="23"/>
      <c r="F417" s="23">
        <v>26600</v>
      </c>
      <c r="G417" s="139" t="s">
        <v>14</v>
      </c>
      <c r="H417" s="142"/>
      <c r="I417" s="147" t="s">
        <v>274</v>
      </c>
      <c r="J417" s="18"/>
    </row>
    <row r="418" spans="1:10" s="19" customFormat="1" ht="39.75" customHeight="1">
      <c r="A418" s="131"/>
      <c r="B418" s="127"/>
      <c r="C418" s="22"/>
      <c r="D418" s="23"/>
      <c r="E418" s="23"/>
      <c r="F418" s="46" t="s">
        <v>360</v>
      </c>
      <c r="G418" s="140"/>
      <c r="H418" s="143"/>
      <c r="I418" s="152"/>
      <c r="J418" s="18"/>
    </row>
    <row r="419" spans="1:10" s="19" customFormat="1" ht="33.75" customHeight="1">
      <c r="A419" s="130" t="s">
        <v>152</v>
      </c>
      <c r="B419" s="126">
        <v>2240</v>
      </c>
      <c r="C419" s="22"/>
      <c r="D419" s="23"/>
      <c r="E419" s="23"/>
      <c r="F419" s="23">
        <v>15815.7</v>
      </c>
      <c r="G419" s="139" t="s">
        <v>14</v>
      </c>
      <c r="H419" s="142"/>
      <c r="I419" s="147" t="s">
        <v>276</v>
      </c>
      <c r="J419" s="18"/>
    </row>
    <row r="420" spans="1:10" s="19" customFormat="1" ht="38.25" customHeight="1">
      <c r="A420" s="131"/>
      <c r="B420" s="127"/>
      <c r="C420" s="22"/>
      <c r="D420" s="23"/>
      <c r="E420" s="23"/>
      <c r="F420" s="46" t="s">
        <v>160</v>
      </c>
      <c r="G420" s="140"/>
      <c r="H420" s="143"/>
      <c r="I420" s="152"/>
      <c r="J420" s="18"/>
    </row>
    <row r="421" spans="1:10" s="19" customFormat="1" ht="36" customHeight="1">
      <c r="A421" s="128" t="s">
        <v>153</v>
      </c>
      <c r="B421" s="122">
        <v>2240</v>
      </c>
      <c r="C421" s="20"/>
      <c r="D421" s="17"/>
      <c r="E421" s="17"/>
      <c r="F421" s="32">
        <v>5000</v>
      </c>
      <c r="G421" s="137" t="s">
        <v>14</v>
      </c>
      <c r="H421" s="118"/>
      <c r="I421" s="114" t="s">
        <v>162</v>
      </c>
      <c r="J421" s="18"/>
    </row>
    <row r="422" spans="1:10" s="19" customFormat="1" ht="40.5" customHeight="1">
      <c r="A422" s="129"/>
      <c r="B422" s="123"/>
      <c r="C422" s="20"/>
      <c r="D422" s="17"/>
      <c r="E422" s="17"/>
      <c r="F422" s="64" t="s">
        <v>354</v>
      </c>
      <c r="G422" s="138"/>
      <c r="H422" s="119"/>
      <c r="I422" s="115"/>
      <c r="J422" s="18"/>
    </row>
    <row r="423" spans="1:10" s="19" customFormat="1" ht="40.5" customHeight="1">
      <c r="A423" s="128" t="s">
        <v>153</v>
      </c>
      <c r="B423" s="122">
        <v>2240</v>
      </c>
      <c r="C423" s="20"/>
      <c r="D423" s="17"/>
      <c r="E423" s="17"/>
      <c r="F423" s="64">
        <v>11174</v>
      </c>
      <c r="G423" s="137" t="s">
        <v>14</v>
      </c>
      <c r="H423" s="118"/>
      <c r="I423" s="92" t="s">
        <v>19</v>
      </c>
      <c r="J423" s="18"/>
    </row>
    <row r="424" spans="1:10" s="19" customFormat="1" ht="48.75" customHeight="1">
      <c r="A424" s="129"/>
      <c r="B424" s="123"/>
      <c r="C424" s="20"/>
      <c r="D424" s="17"/>
      <c r="E424" s="17"/>
      <c r="F424" s="64" t="s">
        <v>364</v>
      </c>
      <c r="G424" s="138"/>
      <c r="H424" s="119"/>
      <c r="I424" s="93"/>
      <c r="J424" s="18"/>
    </row>
    <row r="425" spans="1:10" s="19" customFormat="1" ht="32.25" customHeight="1">
      <c r="A425" s="128" t="s">
        <v>155</v>
      </c>
      <c r="B425" s="122">
        <v>2240</v>
      </c>
      <c r="C425" s="20"/>
      <c r="D425" s="17"/>
      <c r="E425" s="17"/>
      <c r="F425" s="17">
        <v>10614</v>
      </c>
      <c r="G425" s="137" t="s">
        <v>14</v>
      </c>
      <c r="H425" s="118"/>
      <c r="I425" s="114" t="s">
        <v>162</v>
      </c>
      <c r="J425" s="18"/>
    </row>
    <row r="426" spans="1:10" s="19" customFormat="1" ht="46.5" customHeight="1">
      <c r="A426" s="129"/>
      <c r="B426" s="123"/>
      <c r="C426" s="20"/>
      <c r="D426" s="17"/>
      <c r="E426" s="17"/>
      <c r="F426" s="64" t="s">
        <v>453</v>
      </c>
      <c r="G426" s="138"/>
      <c r="H426" s="119"/>
      <c r="I426" s="141"/>
      <c r="J426" s="18"/>
    </row>
    <row r="427" spans="1:10" s="19" customFormat="1" ht="33" customHeight="1">
      <c r="A427" s="128" t="s">
        <v>154</v>
      </c>
      <c r="B427" s="122">
        <v>2240</v>
      </c>
      <c r="C427" s="20"/>
      <c r="D427" s="17"/>
      <c r="E427" s="17"/>
      <c r="F427" s="17">
        <v>7192</v>
      </c>
      <c r="G427" s="137" t="s">
        <v>14</v>
      </c>
      <c r="H427" s="118"/>
      <c r="I427" s="114" t="s">
        <v>162</v>
      </c>
      <c r="J427" s="18"/>
    </row>
    <row r="428" spans="1:10" s="19" customFormat="1" ht="41.25" customHeight="1">
      <c r="A428" s="129"/>
      <c r="B428" s="123"/>
      <c r="C428" s="20"/>
      <c r="D428" s="17"/>
      <c r="E428" s="17"/>
      <c r="F428" s="64" t="s">
        <v>302</v>
      </c>
      <c r="G428" s="138"/>
      <c r="H428" s="119"/>
      <c r="I428" s="141"/>
      <c r="J428" s="18"/>
    </row>
    <row r="429" spans="1:10" s="19" customFormat="1" ht="33" customHeight="1">
      <c r="A429" s="120" t="s">
        <v>149</v>
      </c>
      <c r="B429" s="99">
        <v>2240</v>
      </c>
      <c r="C429" s="60"/>
      <c r="D429" s="32"/>
      <c r="E429" s="32"/>
      <c r="F429" s="32">
        <v>34100.82</v>
      </c>
      <c r="G429" s="137" t="s">
        <v>14</v>
      </c>
      <c r="H429" s="124"/>
      <c r="I429" s="114" t="s">
        <v>162</v>
      </c>
      <c r="J429" s="18"/>
    </row>
    <row r="430" spans="1:10" s="19" customFormat="1" ht="34.5" customHeight="1">
      <c r="A430" s="121"/>
      <c r="B430" s="100"/>
      <c r="C430" s="60"/>
      <c r="D430" s="32"/>
      <c r="E430" s="32"/>
      <c r="F430" s="73" t="s">
        <v>454</v>
      </c>
      <c r="G430" s="138"/>
      <c r="H430" s="125"/>
      <c r="I430" s="141"/>
      <c r="J430" s="18"/>
    </row>
    <row r="431" spans="1:10" s="19" customFormat="1" ht="45.75" customHeight="1">
      <c r="A431" s="12" t="s">
        <v>11</v>
      </c>
      <c r="B431" s="36">
        <v>2240</v>
      </c>
      <c r="C431" s="26"/>
      <c r="D431" s="43"/>
      <c r="E431" s="43"/>
      <c r="F431" s="26">
        <f>F325+F327+F329+F331+F333+F335+F337+F339+F341+F343+F345+F347+F349+F351+F353+F355+F357+F359+F361+F363+F365+F367+F369+F371+F373+F375+F377+F379+F381+F383+F385+F387+F389+F391+F393+F395+F397+F399+F401+F403+F405+F407+F409+F411+F413+F415+F417+F419+F421+F423+F425+F427+F429</f>
        <v>861243.9999999999</v>
      </c>
      <c r="G431" s="28"/>
      <c r="H431" s="43"/>
      <c r="I431" s="44"/>
      <c r="J431" s="18"/>
    </row>
    <row r="432" spans="1:10" s="42" customFormat="1" ht="32.25" customHeight="1">
      <c r="A432" s="24" t="s">
        <v>408</v>
      </c>
      <c r="B432" s="36">
        <v>2240</v>
      </c>
      <c r="C432" s="26"/>
      <c r="D432" s="27"/>
      <c r="E432" s="27"/>
      <c r="F432" s="26">
        <f>F331+F361+F363+F367+F377+F381+F383+F385+F387+F389+F391+F393+F397+F407+F409+F423</f>
        <v>267704</v>
      </c>
      <c r="G432" s="45"/>
      <c r="H432" s="26"/>
      <c r="I432" s="11"/>
      <c r="J432" s="18"/>
    </row>
    <row r="433" spans="1:10" s="42" customFormat="1" ht="32.25" customHeight="1">
      <c r="A433" s="24" t="s">
        <v>444</v>
      </c>
      <c r="B433" s="36">
        <v>2240</v>
      </c>
      <c r="C433" s="26"/>
      <c r="D433" s="27"/>
      <c r="E433" s="27"/>
      <c r="F433" s="26">
        <f>F325+F327+F329+F333+F335+F337+F339+F341+F343+F345+F347+F349+F351+F353+F355+F357+F359+F365+F369+F371+F373+F375+F379+F395+F399+F401+F403+F405+F411+F413+F415+F417+F419+F421+F425+F427+F429</f>
        <v>593539.9999999999</v>
      </c>
      <c r="G433" s="45"/>
      <c r="H433" s="26"/>
      <c r="I433" s="11"/>
      <c r="J433" s="18"/>
    </row>
    <row r="434" spans="1:10" s="42" customFormat="1" ht="32.25" customHeight="1">
      <c r="A434" s="84" t="s">
        <v>445</v>
      </c>
      <c r="B434" s="85">
        <v>2240</v>
      </c>
      <c r="C434" s="26"/>
      <c r="D434" s="27"/>
      <c r="E434" s="27"/>
      <c r="F434" s="86">
        <f>F413+F415+F417+F419</f>
        <v>54016.7</v>
      </c>
      <c r="G434" s="87"/>
      <c r="H434" s="86"/>
      <c r="I434" s="88"/>
      <c r="J434" s="18"/>
    </row>
    <row r="435" spans="1:10" s="19" customFormat="1" ht="37.5" customHeight="1">
      <c r="A435" s="153" t="s">
        <v>105</v>
      </c>
      <c r="B435" s="193">
        <v>2270</v>
      </c>
      <c r="C435" s="38"/>
      <c r="D435" s="30"/>
      <c r="E435" s="30"/>
      <c r="F435" s="97"/>
      <c r="G435" s="97"/>
      <c r="H435" s="97"/>
      <c r="I435" s="97"/>
      <c r="J435" s="18"/>
    </row>
    <row r="436" spans="1:10" s="19" customFormat="1" ht="37.5" customHeight="1">
      <c r="A436" s="133"/>
      <c r="B436" s="133"/>
      <c r="C436" s="38"/>
      <c r="D436" s="30"/>
      <c r="E436" s="30"/>
      <c r="F436" s="133"/>
      <c r="G436" s="133"/>
      <c r="H436" s="133"/>
      <c r="I436" s="133"/>
      <c r="J436" s="18"/>
    </row>
    <row r="437" spans="1:10" s="19" customFormat="1" ht="48.75" customHeight="1">
      <c r="A437" s="153" t="s">
        <v>106</v>
      </c>
      <c r="B437" s="108">
        <v>2271</v>
      </c>
      <c r="C437" s="38"/>
      <c r="D437" s="30"/>
      <c r="E437" s="30"/>
      <c r="F437" s="8">
        <v>492588</v>
      </c>
      <c r="G437" s="110" t="s">
        <v>14</v>
      </c>
      <c r="H437" s="112"/>
      <c r="I437" s="116" t="s">
        <v>95</v>
      </c>
      <c r="J437" s="18"/>
    </row>
    <row r="438" spans="1:10" s="19" customFormat="1" ht="66.75" customHeight="1">
      <c r="A438" s="154"/>
      <c r="B438" s="109"/>
      <c r="C438" s="38"/>
      <c r="D438" s="30"/>
      <c r="E438" s="30"/>
      <c r="F438" s="9" t="s">
        <v>303</v>
      </c>
      <c r="G438" s="111"/>
      <c r="H438" s="113"/>
      <c r="I438" s="117"/>
      <c r="J438" s="18"/>
    </row>
    <row r="439" spans="1:10" s="19" customFormat="1" ht="54" customHeight="1">
      <c r="A439" s="153" t="s">
        <v>342</v>
      </c>
      <c r="B439" s="163">
        <v>2272</v>
      </c>
      <c r="C439" s="38"/>
      <c r="D439" s="30"/>
      <c r="E439" s="30"/>
      <c r="F439" s="61">
        <v>12276.01</v>
      </c>
      <c r="G439" s="110" t="s">
        <v>14</v>
      </c>
      <c r="H439" s="112"/>
      <c r="I439" s="116" t="s">
        <v>344</v>
      </c>
      <c r="J439" s="18"/>
    </row>
    <row r="440" spans="1:10" s="19" customFormat="1" ht="66" customHeight="1">
      <c r="A440" s="154"/>
      <c r="B440" s="164"/>
      <c r="C440" s="38"/>
      <c r="D440" s="30"/>
      <c r="E440" s="30"/>
      <c r="F440" s="9" t="s">
        <v>474</v>
      </c>
      <c r="G440" s="111"/>
      <c r="H440" s="113"/>
      <c r="I440" s="159"/>
      <c r="J440" s="18"/>
    </row>
    <row r="441" spans="1:10" s="19" customFormat="1" ht="60.75" customHeight="1">
      <c r="A441" s="153" t="s">
        <v>343</v>
      </c>
      <c r="B441" s="163">
        <v>2272</v>
      </c>
      <c r="C441" s="38"/>
      <c r="D441" s="30"/>
      <c r="E441" s="30"/>
      <c r="F441" s="61">
        <v>11966</v>
      </c>
      <c r="G441" s="110" t="s">
        <v>14</v>
      </c>
      <c r="H441" s="112"/>
      <c r="I441" s="116" t="s">
        <v>345</v>
      </c>
      <c r="J441" s="18"/>
    </row>
    <row r="442" spans="1:10" s="19" customFormat="1" ht="60.75" customHeight="1">
      <c r="A442" s="154"/>
      <c r="B442" s="164"/>
      <c r="C442" s="38"/>
      <c r="D442" s="30"/>
      <c r="E442" s="30"/>
      <c r="F442" s="61" t="s">
        <v>469</v>
      </c>
      <c r="G442" s="111"/>
      <c r="H442" s="113"/>
      <c r="I442" s="117"/>
      <c r="J442" s="18"/>
    </row>
    <row r="443" spans="1:10" s="19" customFormat="1" ht="49.5" customHeight="1">
      <c r="A443" s="153" t="s">
        <v>107</v>
      </c>
      <c r="B443" s="108">
        <v>2273</v>
      </c>
      <c r="C443" s="38"/>
      <c r="D443" s="30"/>
      <c r="E443" s="30"/>
      <c r="F443" s="32">
        <v>252836.73</v>
      </c>
      <c r="G443" s="110" t="s">
        <v>14</v>
      </c>
      <c r="H443" s="112"/>
      <c r="I443" s="116" t="s">
        <v>95</v>
      </c>
      <c r="J443" s="18"/>
    </row>
    <row r="444" spans="1:10" s="19" customFormat="1" ht="54" customHeight="1">
      <c r="A444" s="154"/>
      <c r="B444" s="109"/>
      <c r="C444" s="38"/>
      <c r="D444" s="30"/>
      <c r="E444" s="30"/>
      <c r="F444" s="71" t="s">
        <v>304</v>
      </c>
      <c r="G444" s="111"/>
      <c r="H444" s="113"/>
      <c r="I444" s="117"/>
      <c r="J444" s="18"/>
    </row>
    <row r="445" spans="1:10" s="19" customFormat="1" ht="54" customHeight="1">
      <c r="A445" s="153" t="s">
        <v>346</v>
      </c>
      <c r="B445" s="188">
        <v>2273</v>
      </c>
      <c r="C445" s="38"/>
      <c r="D445" s="30"/>
      <c r="E445" s="30"/>
      <c r="F445" s="71">
        <v>148</v>
      </c>
      <c r="G445" s="110" t="s">
        <v>14</v>
      </c>
      <c r="H445" s="112"/>
      <c r="I445" s="116" t="s">
        <v>344</v>
      </c>
      <c r="J445" s="18"/>
    </row>
    <row r="446" spans="1:10" s="19" customFormat="1" ht="54" customHeight="1">
      <c r="A446" s="154"/>
      <c r="B446" s="189"/>
      <c r="C446" s="38"/>
      <c r="D446" s="30"/>
      <c r="E446" s="30"/>
      <c r="F446" s="71" t="s">
        <v>347</v>
      </c>
      <c r="G446" s="111"/>
      <c r="H446" s="113"/>
      <c r="I446" s="117"/>
      <c r="J446" s="18"/>
    </row>
    <row r="447" spans="1:10" s="19" customFormat="1" ht="31.5" customHeight="1">
      <c r="A447" s="153" t="s">
        <v>108</v>
      </c>
      <c r="B447" s="108">
        <v>2274</v>
      </c>
      <c r="C447" s="38"/>
      <c r="D447" s="30"/>
      <c r="E447" s="30"/>
      <c r="F447" s="32">
        <v>148745.41</v>
      </c>
      <c r="G447" s="110" t="s">
        <v>14</v>
      </c>
      <c r="H447" s="112"/>
      <c r="I447" s="116" t="s">
        <v>95</v>
      </c>
      <c r="J447" s="18"/>
    </row>
    <row r="448" spans="1:10" s="19" customFormat="1" ht="45" customHeight="1">
      <c r="A448" s="154"/>
      <c r="B448" s="109"/>
      <c r="C448" s="38"/>
      <c r="D448" s="30"/>
      <c r="E448" s="30"/>
      <c r="F448" s="71" t="s">
        <v>305</v>
      </c>
      <c r="G448" s="111"/>
      <c r="H448" s="113"/>
      <c r="I448" s="117"/>
      <c r="J448" s="18"/>
    </row>
    <row r="449" spans="1:10" s="19" customFormat="1" ht="33.75" customHeight="1">
      <c r="A449" s="120" t="s">
        <v>109</v>
      </c>
      <c r="B449" s="99">
        <v>2272</v>
      </c>
      <c r="C449" s="48"/>
      <c r="D449" s="34"/>
      <c r="E449" s="34"/>
      <c r="F449" s="34">
        <v>67817</v>
      </c>
      <c r="G449" s="110" t="s">
        <v>14</v>
      </c>
      <c r="H449" s="124"/>
      <c r="I449" s="116" t="s">
        <v>95</v>
      </c>
      <c r="J449" s="18"/>
    </row>
    <row r="450" spans="1:10" s="19" customFormat="1" ht="49.5" customHeight="1">
      <c r="A450" s="98"/>
      <c r="B450" s="91"/>
      <c r="C450" s="48"/>
      <c r="D450" s="34"/>
      <c r="E450" s="34"/>
      <c r="F450" s="73" t="s">
        <v>266</v>
      </c>
      <c r="G450" s="111"/>
      <c r="H450" s="125"/>
      <c r="I450" s="117"/>
      <c r="J450" s="18"/>
    </row>
    <row r="451" spans="1:10" s="19" customFormat="1" ht="31.5" customHeight="1">
      <c r="A451" s="98"/>
      <c r="B451" s="91"/>
      <c r="C451" s="48"/>
      <c r="D451" s="34"/>
      <c r="E451" s="34"/>
      <c r="F451" s="34">
        <v>4215</v>
      </c>
      <c r="G451" s="110" t="s">
        <v>14</v>
      </c>
      <c r="H451" s="124"/>
      <c r="I451" s="104" t="s">
        <v>190</v>
      </c>
      <c r="J451" s="18"/>
    </row>
    <row r="452" spans="1:10" s="19" customFormat="1" ht="35.25" customHeight="1">
      <c r="A452" s="121"/>
      <c r="B452" s="100"/>
      <c r="C452" s="48"/>
      <c r="D452" s="34"/>
      <c r="E452" s="34"/>
      <c r="F452" s="73" t="s">
        <v>267</v>
      </c>
      <c r="G452" s="111"/>
      <c r="H452" s="125"/>
      <c r="I452" s="115"/>
      <c r="J452" s="18"/>
    </row>
    <row r="453" spans="1:10" s="19" customFormat="1" ht="41.25" customHeight="1">
      <c r="A453" s="120" t="s">
        <v>110</v>
      </c>
      <c r="B453" s="99">
        <v>2272</v>
      </c>
      <c r="C453" s="48"/>
      <c r="D453" s="34"/>
      <c r="E453" s="34"/>
      <c r="F453" s="34">
        <v>71960</v>
      </c>
      <c r="G453" s="110"/>
      <c r="H453" s="124"/>
      <c r="I453" s="116" t="s">
        <v>95</v>
      </c>
      <c r="J453" s="18"/>
    </row>
    <row r="454" spans="1:10" s="19" customFormat="1" ht="52.5" customHeight="1">
      <c r="A454" s="121"/>
      <c r="B454" s="100"/>
      <c r="C454" s="7"/>
      <c r="D454" s="32"/>
      <c r="E454" s="32"/>
      <c r="F454" s="71" t="s">
        <v>306</v>
      </c>
      <c r="G454" s="111"/>
      <c r="H454" s="125"/>
      <c r="I454" s="117"/>
      <c r="J454" s="18"/>
    </row>
    <row r="455" spans="1:10" s="19" customFormat="1" ht="33" customHeight="1">
      <c r="A455" s="120" t="s">
        <v>143</v>
      </c>
      <c r="B455" s="99">
        <v>2272</v>
      </c>
      <c r="C455" s="7">
        <f>D455+E455</f>
        <v>24</v>
      </c>
      <c r="D455" s="32">
        <v>24</v>
      </c>
      <c r="E455" s="32">
        <v>0</v>
      </c>
      <c r="F455" s="32">
        <v>26</v>
      </c>
      <c r="G455" s="110" t="s">
        <v>14</v>
      </c>
      <c r="H455" s="124"/>
      <c r="I455" s="155" t="s">
        <v>95</v>
      </c>
      <c r="J455" s="18"/>
    </row>
    <row r="456" spans="1:10" s="19" customFormat="1" ht="41.25" customHeight="1">
      <c r="A456" s="121"/>
      <c r="B456" s="100"/>
      <c r="C456" s="7"/>
      <c r="D456" s="32"/>
      <c r="E456" s="32"/>
      <c r="F456" s="71" t="s">
        <v>268</v>
      </c>
      <c r="G456" s="111"/>
      <c r="H456" s="125"/>
      <c r="I456" s="156"/>
      <c r="J456" s="18"/>
    </row>
    <row r="457" spans="1:9" s="18" customFormat="1" ht="37.5" customHeight="1">
      <c r="A457" s="128" t="s">
        <v>143</v>
      </c>
      <c r="B457" s="122">
        <v>2272</v>
      </c>
      <c r="C457" s="20"/>
      <c r="D457" s="17"/>
      <c r="E457" s="17"/>
      <c r="F457" s="17">
        <v>60</v>
      </c>
      <c r="G457" s="110" t="s">
        <v>14</v>
      </c>
      <c r="H457" s="118"/>
      <c r="I457" s="150" t="s">
        <v>24</v>
      </c>
    </row>
    <row r="458" spans="1:9" s="18" customFormat="1" ht="36" customHeight="1">
      <c r="A458" s="129"/>
      <c r="B458" s="123"/>
      <c r="C458" s="20"/>
      <c r="D458" s="17"/>
      <c r="E458" s="17"/>
      <c r="F458" s="62" t="s">
        <v>269</v>
      </c>
      <c r="G458" s="111"/>
      <c r="H458" s="119"/>
      <c r="I458" s="151"/>
    </row>
    <row r="459" spans="1:9" s="18" customFormat="1" ht="30.75" customHeight="1">
      <c r="A459" s="128" t="s">
        <v>144</v>
      </c>
      <c r="B459" s="122">
        <v>2273</v>
      </c>
      <c r="C459" s="20">
        <f>D459+E459</f>
        <v>589</v>
      </c>
      <c r="D459" s="17">
        <v>589</v>
      </c>
      <c r="E459" s="17">
        <v>0</v>
      </c>
      <c r="F459" s="17">
        <v>390</v>
      </c>
      <c r="G459" s="110" t="s">
        <v>14</v>
      </c>
      <c r="H459" s="118"/>
      <c r="I459" s="157" t="s">
        <v>95</v>
      </c>
    </row>
    <row r="460" spans="1:9" s="18" customFormat="1" ht="42.75" customHeight="1">
      <c r="A460" s="129"/>
      <c r="B460" s="123"/>
      <c r="C460" s="20"/>
      <c r="D460" s="17"/>
      <c r="E460" s="17"/>
      <c r="F460" s="64" t="s">
        <v>307</v>
      </c>
      <c r="G460" s="111"/>
      <c r="H460" s="119"/>
      <c r="I460" s="158"/>
    </row>
    <row r="461" spans="1:9" s="18" customFormat="1" ht="30" customHeight="1">
      <c r="A461" s="128" t="s">
        <v>144</v>
      </c>
      <c r="B461" s="122">
        <v>2273</v>
      </c>
      <c r="C461" s="20"/>
      <c r="D461" s="17"/>
      <c r="E461" s="17"/>
      <c r="F461" s="17">
        <v>754</v>
      </c>
      <c r="G461" s="110" t="s">
        <v>14</v>
      </c>
      <c r="H461" s="118"/>
      <c r="I461" s="150" t="s">
        <v>24</v>
      </c>
    </row>
    <row r="462" spans="1:9" s="18" customFormat="1" ht="36" customHeight="1">
      <c r="A462" s="129"/>
      <c r="B462" s="123"/>
      <c r="C462" s="20"/>
      <c r="D462" s="17"/>
      <c r="E462" s="17"/>
      <c r="F462" s="64" t="s">
        <v>308</v>
      </c>
      <c r="G462" s="111"/>
      <c r="H462" s="119"/>
      <c r="I462" s="151"/>
    </row>
    <row r="463" spans="1:9" s="18" customFormat="1" ht="33.75" customHeight="1">
      <c r="A463" s="128" t="s">
        <v>111</v>
      </c>
      <c r="B463" s="122">
        <v>2275</v>
      </c>
      <c r="C463" s="20"/>
      <c r="D463" s="17"/>
      <c r="E463" s="17"/>
      <c r="F463" s="17">
        <v>21000</v>
      </c>
      <c r="G463" s="110" t="s">
        <v>14</v>
      </c>
      <c r="H463" s="118"/>
      <c r="I463" s="150" t="s">
        <v>24</v>
      </c>
    </row>
    <row r="464" spans="1:9" s="18" customFormat="1" ht="31.5" customHeight="1">
      <c r="A464" s="129"/>
      <c r="B464" s="123"/>
      <c r="C464" s="20"/>
      <c r="D464" s="17"/>
      <c r="E464" s="17"/>
      <c r="F464" s="64" t="s">
        <v>270</v>
      </c>
      <c r="G464" s="111"/>
      <c r="H464" s="119"/>
      <c r="I464" s="151"/>
    </row>
    <row r="465" spans="1:9" s="18" customFormat="1" ht="29.25" customHeight="1">
      <c r="A465" s="128" t="s">
        <v>145</v>
      </c>
      <c r="B465" s="122">
        <v>2275</v>
      </c>
      <c r="C465" s="20"/>
      <c r="D465" s="17"/>
      <c r="E465" s="17"/>
      <c r="F465" s="17">
        <v>13500</v>
      </c>
      <c r="G465" s="110" t="s">
        <v>14</v>
      </c>
      <c r="H465" s="118"/>
      <c r="I465" s="150" t="s">
        <v>24</v>
      </c>
    </row>
    <row r="466" spans="1:9" s="18" customFormat="1" ht="32.25" customHeight="1">
      <c r="A466" s="129"/>
      <c r="B466" s="123"/>
      <c r="C466" s="20"/>
      <c r="D466" s="17"/>
      <c r="E466" s="17"/>
      <c r="F466" s="64" t="s">
        <v>309</v>
      </c>
      <c r="G466" s="111"/>
      <c r="H466" s="119"/>
      <c r="I466" s="151"/>
    </row>
    <row r="467" spans="1:9" s="42" customFormat="1" ht="26.25" customHeight="1">
      <c r="A467" s="24" t="s">
        <v>86</v>
      </c>
      <c r="B467" s="36">
        <v>2270</v>
      </c>
      <c r="C467" s="27">
        <f>SUM(C449:C459)</f>
        <v>613</v>
      </c>
      <c r="D467" s="27">
        <f>SUM(D449:D459)</f>
        <v>613</v>
      </c>
      <c r="E467" s="27">
        <f>SUM(E449:E459)</f>
        <v>0</v>
      </c>
      <c r="F467" s="26">
        <f>SUM(F437:F465)</f>
        <v>1098282.15</v>
      </c>
      <c r="G467" s="28"/>
      <c r="H467" s="26"/>
      <c r="I467" s="11"/>
    </row>
    <row r="468" spans="1:9" ht="29.25" customHeight="1">
      <c r="A468" s="106" t="s">
        <v>112</v>
      </c>
      <c r="B468" s="108">
        <v>2282</v>
      </c>
      <c r="C468" s="7">
        <f>D468+E468</f>
        <v>2015</v>
      </c>
      <c r="D468" s="8">
        <v>0</v>
      </c>
      <c r="E468" s="8">
        <v>2015</v>
      </c>
      <c r="F468" s="8">
        <v>5976</v>
      </c>
      <c r="G468" s="110" t="s">
        <v>14</v>
      </c>
      <c r="H468" s="112"/>
      <c r="I468" s="114" t="s">
        <v>277</v>
      </c>
    </row>
    <row r="469" spans="1:9" ht="51" customHeight="1">
      <c r="A469" s="107"/>
      <c r="B469" s="109"/>
      <c r="C469" s="7"/>
      <c r="D469" s="8"/>
      <c r="E469" s="8"/>
      <c r="F469" s="9" t="s">
        <v>457</v>
      </c>
      <c r="G469" s="111"/>
      <c r="H469" s="113"/>
      <c r="I469" s="115"/>
    </row>
    <row r="470" spans="1:9" s="47" customFormat="1" ht="41.25" customHeight="1">
      <c r="A470" s="130" t="s">
        <v>146</v>
      </c>
      <c r="B470" s="190">
        <v>2282</v>
      </c>
      <c r="C470" s="22">
        <f>D470+E470</f>
        <v>166</v>
      </c>
      <c r="D470" s="23">
        <v>0</v>
      </c>
      <c r="E470" s="49">
        <v>166</v>
      </c>
      <c r="F470" s="49">
        <v>1619</v>
      </c>
      <c r="G470" s="139" t="s">
        <v>14</v>
      </c>
      <c r="H470" s="142"/>
      <c r="I470" s="147" t="s">
        <v>275</v>
      </c>
    </row>
    <row r="471" spans="1:9" s="47" customFormat="1" ht="42.75" customHeight="1">
      <c r="A471" s="131"/>
      <c r="B471" s="191"/>
      <c r="C471" s="22"/>
      <c r="D471" s="23"/>
      <c r="E471" s="23"/>
      <c r="F471" s="46" t="s">
        <v>310</v>
      </c>
      <c r="G471" s="140"/>
      <c r="H471" s="143"/>
      <c r="I471" s="152"/>
    </row>
    <row r="472" spans="1:9" s="90" customFormat="1" ht="42.75" customHeight="1">
      <c r="A472" s="120" t="s">
        <v>466</v>
      </c>
      <c r="B472" s="120">
        <v>2282</v>
      </c>
      <c r="C472" s="60"/>
      <c r="D472" s="32"/>
      <c r="E472" s="32"/>
      <c r="F472" s="71">
        <v>3194.4</v>
      </c>
      <c r="G472" s="110" t="s">
        <v>14</v>
      </c>
      <c r="H472" s="124"/>
      <c r="I472" s="114" t="s">
        <v>467</v>
      </c>
    </row>
    <row r="473" spans="1:9" s="90" customFormat="1" ht="42.75" customHeight="1">
      <c r="A473" s="121"/>
      <c r="B473" s="121"/>
      <c r="C473" s="60"/>
      <c r="D473" s="32"/>
      <c r="E473" s="32"/>
      <c r="F473" s="71" t="s">
        <v>464</v>
      </c>
      <c r="G473" s="111"/>
      <c r="H473" s="125"/>
      <c r="I473" s="115"/>
    </row>
    <row r="474" spans="1:9" s="42" customFormat="1" ht="29.25" customHeight="1">
      <c r="A474" s="24" t="s">
        <v>86</v>
      </c>
      <c r="B474" s="36">
        <v>2282</v>
      </c>
      <c r="C474" s="27">
        <f>SUM(C468:C470)</f>
        <v>2181</v>
      </c>
      <c r="D474" s="27">
        <f>SUM(D468:D470)</f>
        <v>0</v>
      </c>
      <c r="E474" s="27">
        <f>SUM(E468:E470)</f>
        <v>2181</v>
      </c>
      <c r="F474" s="26">
        <f>SUM(F468:F472)</f>
        <v>10789.4</v>
      </c>
      <c r="G474" s="28"/>
      <c r="H474" s="26"/>
      <c r="I474" s="11"/>
    </row>
    <row r="475" spans="1:9" s="42" customFormat="1" ht="29.25" customHeight="1">
      <c r="A475" s="84" t="s">
        <v>461</v>
      </c>
      <c r="B475" s="85">
        <v>2282</v>
      </c>
      <c r="C475" s="27"/>
      <c r="D475" s="27"/>
      <c r="E475" s="27"/>
      <c r="F475" s="26">
        <v>1619</v>
      </c>
      <c r="G475" s="89"/>
      <c r="H475" s="86"/>
      <c r="I475" s="88"/>
    </row>
    <row r="476" spans="1:9" ht="33.75" customHeight="1">
      <c r="A476" s="106" t="s">
        <v>113</v>
      </c>
      <c r="B476" s="108">
        <v>2730</v>
      </c>
      <c r="C476" s="7">
        <f>D476+E476</f>
        <v>164786</v>
      </c>
      <c r="D476" s="8">
        <v>164786</v>
      </c>
      <c r="E476" s="50">
        <v>0</v>
      </c>
      <c r="F476" s="8">
        <v>165000</v>
      </c>
      <c r="G476" s="110" t="s">
        <v>14</v>
      </c>
      <c r="H476" s="112"/>
      <c r="I476" s="104" t="s">
        <v>40</v>
      </c>
    </row>
    <row r="477" spans="1:9" ht="39.75" customHeight="1">
      <c r="A477" s="107"/>
      <c r="B477" s="109"/>
      <c r="C477" s="7"/>
      <c r="D477" s="8"/>
      <c r="E477" s="50"/>
      <c r="F477" s="9" t="s">
        <v>311</v>
      </c>
      <c r="G477" s="111"/>
      <c r="H477" s="113"/>
      <c r="I477" s="105"/>
    </row>
    <row r="478" spans="1:9" ht="34.5" customHeight="1">
      <c r="A478" s="106" t="s">
        <v>113</v>
      </c>
      <c r="B478" s="108">
        <v>2730</v>
      </c>
      <c r="C478" s="7"/>
      <c r="D478" s="8"/>
      <c r="E478" s="50"/>
      <c r="F478" s="8">
        <v>710978</v>
      </c>
      <c r="G478" s="110" t="s">
        <v>14</v>
      </c>
      <c r="H478" s="112"/>
      <c r="I478" s="104" t="s">
        <v>19</v>
      </c>
    </row>
    <row r="479" spans="1:9" ht="48.75" customHeight="1">
      <c r="A479" s="107"/>
      <c r="B479" s="109"/>
      <c r="C479" s="7"/>
      <c r="D479" s="8"/>
      <c r="E479" s="50"/>
      <c r="F479" s="9" t="s">
        <v>458</v>
      </c>
      <c r="G479" s="111"/>
      <c r="H479" s="113"/>
      <c r="I479" s="105"/>
    </row>
    <row r="480" spans="1:9" ht="30" customHeight="1">
      <c r="A480" s="106" t="s">
        <v>113</v>
      </c>
      <c r="B480" s="108">
        <v>2730</v>
      </c>
      <c r="C480" s="7"/>
      <c r="D480" s="8"/>
      <c r="E480" s="50"/>
      <c r="F480" s="8">
        <v>99810</v>
      </c>
      <c r="G480" s="110" t="s">
        <v>14</v>
      </c>
      <c r="H480" s="112"/>
      <c r="I480" s="104" t="s">
        <v>148</v>
      </c>
    </row>
    <row r="481" spans="1:9" ht="56.25" customHeight="1">
      <c r="A481" s="107"/>
      <c r="B481" s="109"/>
      <c r="C481" s="7"/>
      <c r="D481" s="8"/>
      <c r="E481" s="50"/>
      <c r="F481" s="9" t="s">
        <v>312</v>
      </c>
      <c r="G481" s="111"/>
      <c r="H481" s="113"/>
      <c r="I481" s="105"/>
    </row>
    <row r="482" spans="1:9" ht="37.5" customHeight="1">
      <c r="A482" s="106" t="s">
        <v>113</v>
      </c>
      <c r="B482" s="108">
        <v>2730</v>
      </c>
      <c r="C482" s="7"/>
      <c r="D482" s="8"/>
      <c r="E482" s="50"/>
      <c r="F482" s="71">
        <v>143508</v>
      </c>
      <c r="G482" s="110" t="s">
        <v>14</v>
      </c>
      <c r="H482" s="112"/>
      <c r="I482" s="104" t="s">
        <v>365</v>
      </c>
    </row>
    <row r="483" spans="1:9" ht="56.25" customHeight="1">
      <c r="A483" s="107"/>
      <c r="B483" s="109"/>
      <c r="C483" s="7"/>
      <c r="D483" s="8"/>
      <c r="E483" s="50"/>
      <c r="F483" s="9" t="s">
        <v>366</v>
      </c>
      <c r="G483" s="111"/>
      <c r="H483" s="113"/>
      <c r="I483" s="105"/>
    </row>
    <row r="484" spans="1:9" ht="46.5" customHeight="1">
      <c r="A484" s="106" t="s">
        <v>459</v>
      </c>
      <c r="B484" s="108">
        <v>2730</v>
      </c>
      <c r="C484" s="7"/>
      <c r="D484" s="8"/>
      <c r="E484" s="50"/>
      <c r="F484" s="9">
        <v>4526</v>
      </c>
      <c r="G484" s="110" t="s">
        <v>14</v>
      </c>
      <c r="H484" s="112"/>
      <c r="I484" s="104" t="s">
        <v>468</v>
      </c>
    </row>
    <row r="485" spans="1:9" ht="34.5" customHeight="1">
      <c r="A485" s="107"/>
      <c r="B485" s="109"/>
      <c r="C485" s="7"/>
      <c r="D485" s="8"/>
      <c r="E485" s="50"/>
      <c r="F485" s="9" t="s">
        <v>460</v>
      </c>
      <c r="G485" s="111"/>
      <c r="H485" s="113"/>
      <c r="I485" s="105"/>
    </row>
    <row r="486" spans="1:9" s="42" customFormat="1" ht="27.75" customHeight="1">
      <c r="A486" s="24" t="s">
        <v>86</v>
      </c>
      <c r="B486" s="36">
        <v>2730</v>
      </c>
      <c r="C486" s="27">
        <f>SUM(C476)</f>
        <v>164786</v>
      </c>
      <c r="D486" s="27">
        <f>SUM(D476)</f>
        <v>164786</v>
      </c>
      <c r="E486" s="27">
        <f>SUM(E476)</f>
        <v>0</v>
      </c>
      <c r="F486" s="26">
        <f>F476+F478+F480+F482+F484</f>
        <v>1123822</v>
      </c>
      <c r="G486" s="28"/>
      <c r="H486" s="26"/>
      <c r="I486" s="11"/>
    </row>
    <row r="487" spans="1:9" s="18" customFormat="1" ht="25.5" customHeight="1">
      <c r="A487" s="144" t="s">
        <v>115</v>
      </c>
      <c r="B487" s="122">
        <v>3110</v>
      </c>
      <c r="C487" s="51"/>
      <c r="D487" s="51"/>
      <c r="E487" s="51"/>
      <c r="F487" s="17">
        <v>50000</v>
      </c>
      <c r="G487" s="110" t="s">
        <v>14</v>
      </c>
      <c r="H487" s="118"/>
      <c r="I487" s="114" t="s">
        <v>162</v>
      </c>
    </row>
    <row r="488" spans="1:9" s="18" customFormat="1" ht="46.5" customHeight="1">
      <c r="A488" s="145"/>
      <c r="B488" s="123"/>
      <c r="C488" s="51"/>
      <c r="D488" s="51"/>
      <c r="E488" s="51"/>
      <c r="F488" s="64" t="s">
        <v>470</v>
      </c>
      <c r="G488" s="111"/>
      <c r="H488" s="119"/>
      <c r="I488" s="115"/>
    </row>
    <row r="489" spans="1:9" s="18" customFormat="1" ht="46.5" customHeight="1">
      <c r="A489" s="144" t="s">
        <v>115</v>
      </c>
      <c r="B489" s="122">
        <v>3110</v>
      </c>
      <c r="C489" s="51"/>
      <c r="D489" s="51"/>
      <c r="E489" s="51"/>
      <c r="F489" s="64">
        <v>369810.45</v>
      </c>
      <c r="G489" s="110" t="s">
        <v>14</v>
      </c>
      <c r="H489" s="196"/>
      <c r="I489" s="114" t="s">
        <v>162</v>
      </c>
    </row>
    <row r="490" spans="1:9" s="18" customFormat="1" ht="46.5" customHeight="1">
      <c r="A490" s="145"/>
      <c r="B490" s="123"/>
      <c r="C490" s="51"/>
      <c r="D490" s="51"/>
      <c r="E490" s="51"/>
      <c r="F490" s="64" t="s">
        <v>471</v>
      </c>
      <c r="G490" s="111"/>
      <c r="H490" s="119"/>
      <c r="I490" s="115"/>
    </row>
    <row r="491" spans="1:9" s="47" customFormat="1" ht="35.25" customHeight="1">
      <c r="A491" s="130" t="s">
        <v>116</v>
      </c>
      <c r="B491" s="126">
        <v>3110</v>
      </c>
      <c r="C491" s="52"/>
      <c r="D491" s="52"/>
      <c r="E491" s="52"/>
      <c r="F491" s="23">
        <v>818000</v>
      </c>
      <c r="G491" s="139" t="s">
        <v>41</v>
      </c>
      <c r="H491" s="142"/>
      <c r="I491" s="104" t="s">
        <v>280</v>
      </c>
    </row>
    <row r="492" spans="1:9" s="47" customFormat="1" ht="36" customHeight="1">
      <c r="A492" s="131"/>
      <c r="B492" s="127"/>
      <c r="C492" s="52"/>
      <c r="D492" s="52"/>
      <c r="E492" s="52"/>
      <c r="F492" s="46" t="s">
        <v>271</v>
      </c>
      <c r="G492" s="140"/>
      <c r="H492" s="143"/>
      <c r="I492" s="141"/>
    </row>
    <row r="493" spans="1:9" s="42" customFormat="1" ht="46.5" customHeight="1">
      <c r="A493" s="120" t="s">
        <v>372</v>
      </c>
      <c r="B493" s="122">
        <v>3110</v>
      </c>
      <c r="C493" s="51"/>
      <c r="D493" s="51"/>
      <c r="E493" s="51"/>
      <c r="F493" s="71">
        <v>70000</v>
      </c>
      <c r="G493" s="110" t="s">
        <v>14</v>
      </c>
      <c r="H493" s="124"/>
      <c r="I493" s="114" t="s">
        <v>162</v>
      </c>
    </row>
    <row r="494" spans="1:9" s="42" customFormat="1" ht="63" customHeight="1">
      <c r="A494" s="121"/>
      <c r="B494" s="123"/>
      <c r="C494" s="51"/>
      <c r="D494" s="51"/>
      <c r="E494" s="51"/>
      <c r="F494" s="64" t="s">
        <v>373</v>
      </c>
      <c r="G494" s="111"/>
      <c r="H494" s="125"/>
      <c r="I494" s="115"/>
    </row>
    <row r="495" spans="1:9" s="42" customFormat="1" ht="44.25" customHeight="1">
      <c r="A495" s="120" t="s">
        <v>377</v>
      </c>
      <c r="B495" s="122">
        <v>3110</v>
      </c>
      <c r="C495" s="51"/>
      <c r="D495" s="51"/>
      <c r="E495" s="51"/>
      <c r="F495" s="71">
        <v>60000</v>
      </c>
      <c r="G495" s="110" t="s">
        <v>14</v>
      </c>
      <c r="H495" s="124"/>
      <c r="I495" s="114" t="s">
        <v>162</v>
      </c>
    </row>
    <row r="496" spans="1:9" s="42" customFormat="1" ht="125.25" customHeight="1">
      <c r="A496" s="121"/>
      <c r="B496" s="123"/>
      <c r="C496" s="51"/>
      <c r="D496" s="51"/>
      <c r="E496" s="51"/>
      <c r="F496" s="64" t="s">
        <v>374</v>
      </c>
      <c r="G496" s="111"/>
      <c r="H496" s="125"/>
      <c r="I496" s="115"/>
    </row>
    <row r="497" spans="1:9" s="42" customFormat="1" ht="71.25" customHeight="1">
      <c r="A497" s="120" t="s">
        <v>376</v>
      </c>
      <c r="B497" s="122">
        <v>3110</v>
      </c>
      <c r="C497" s="51"/>
      <c r="D497" s="51"/>
      <c r="E497" s="51"/>
      <c r="F497" s="71">
        <v>70000</v>
      </c>
      <c r="G497" s="110" t="s">
        <v>14</v>
      </c>
      <c r="H497" s="124"/>
      <c r="I497" s="114" t="s">
        <v>162</v>
      </c>
    </row>
    <row r="498" spans="1:9" s="42" customFormat="1" ht="71.25" customHeight="1">
      <c r="A498" s="121"/>
      <c r="B498" s="123"/>
      <c r="C498" s="51"/>
      <c r="D498" s="51"/>
      <c r="E498" s="51"/>
      <c r="F498" s="64" t="s">
        <v>375</v>
      </c>
      <c r="G498" s="111"/>
      <c r="H498" s="125"/>
      <c r="I498" s="115"/>
    </row>
    <row r="499" spans="1:9" s="42" customFormat="1" ht="22.5" customHeight="1">
      <c r="A499" s="24" t="s">
        <v>86</v>
      </c>
      <c r="B499" s="36">
        <v>3110</v>
      </c>
      <c r="C499" s="27"/>
      <c r="D499" s="27"/>
      <c r="E499" s="27"/>
      <c r="F499" s="26">
        <f>F487+F489+F491+F493+F495+F497</f>
        <v>1437810.45</v>
      </c>
      <c r="G499" s="28"/>
      <c r="H499" s="26"/>
      <c r="I499" s="11"/>
    </row>
    <row r="500" spans="1:9" s="42" customFormat="1" ht="22.5" customHeight="1">
      <c r="A500" s="84" t="s">
        <v>461</v>
      </c>
      <c r="B500" s="85">
        <v>3110</v>
      </c>
      <c r="C500" s="27"/>
      <c r="D500" s="27"/>
      <c r="E500" s="27"/>
      <c r="F500" s="26">
        <v>818000</v>
      </c>
      <c r="G500" s="89"/>
      <c r="H500" s="86"/>
      <c r="I500" s="88"/>
    </row>
    <row r="501" spans="1:9" s="42" customFormat="1" ht="33.75" customHeight="1">
      <c r="A501" s="120" t="s">
        <v>157</v>
      </c>
      <c r="B501" s="99">
        <v>3132</v>
      </c>
      <c r="C501" s="41"/>
      <c r="D501" s="41"/>
      <c r="E501" s="41"/>
      <c r="F501" s="32">
        <v>131001</v>
      </c>
      <c r="G501" s="110" t="s">
        <v>14</v>
      </c>
      <c r="H501" s="124"/>
      <c r="I501" s="104" t="s">
        <v>114</v>
      </c>
    </row>
    <row r="502" spans="1:9" s="42" customFormat="1" ht="45.75" customHeight="1">
      <c r="A502" s="121"/>
      <c r="B502" s="100"/>
      <c r="C502" s="41"/>
      <c r="D502" s="41"/>
      <c r="E502" s="41"/>
      <c r="F502" s="71" t="s">
        <v>272</v>
      </c>
      <c r="G502" s="111"/>
      <c r="H502" s="125"/>
      <c r="I502" s="105"/>
    </row>
    <row r="503" spans="1:9" s="42" customFormat="1" ht="28.5" customHeight="1">
      <c r="A503" s="120" t="s">
        <v>158</v>
      </c>
      <c r="B503" s="99">
        <v>3132</v>
      </c>
      <c r="C503" s="41"/>
      <c r="D503" s="41"/>
      <c r="E503" s="41"/>
      <c r="F503" s="32">
        <v>999999</v>
      </c>
      <c r="G503" s="110" t="s">
        <v>14</v>
      </c>
      <c r="H503" s="124"/>
      <c r="I503" s="104" t="s">
        <v>114</v>
      </c>
    </row>
    <row r="504" spans="1:9" s="42" customFormat="1" ht="61.5" customHeight="1">
      <c r="A504" s="121"/>
      <c r="B504" s="100"/>
      <c r="C504" s="41"/>
      <c r="D504" s="41"/>
      <c r="E504" s="41"/>
      <c r="F504" s="71" t="s">
        <v>314</v>
      </c>
      <c r="G504" s="111"/>
      <c r="H504" s="125"/>
      <c r="I504" s="105"/>
    </row>
    <row r="505" spans="1:9" s="47" customFormat="1" ht="24" customHeight="1">
      <c r="A505" s="130" t="s">
        <v>117</v>
      </c>
      <c r="B505" s="126">
        <v>3132</v>
      </c>
      <c r="C505" s="52"/>
      <c r="D505" s="52"/>
      <c r="E505" s="52"/>
      <c r="F505" s="23">
        <v>329158.8</v>
      </c>
      <c r="G505" s="139" t="s">
        <v>14</v>
      </c>
      <c r="H505" s="142"/>
      <c r="I505" s="147" t="s">
        <v>278</v>
      </c>
    </row>
    <row r="506" spans="1:9" s="47" customFormat="1" ht="54.75" customHeight="1">
      <c r="A506" s="131"/>
      <c r="B506" s="127"/>
      <c r="C506" s="52"/>
      <c r="D506" s="52"/>
      <c r="E506" s="52"/>
      <c r="F506" s="46" t="s">
        <v>315</v>
      </c>
      <c r="G506" s="140"/>
      <c r="H506" s="143"/>
      <c r="I506" s="152"/>
    </row>
    <row r="507" spans="1:9" s="47" customFormat="1" ht="34.5" customHeight="1">
      <c r="A507" s="120" t="s">
        <v>351</v>
      </c>
      <c r="B507" s="99">
        <v>3132</v>
      </c>
      <c r="C507" s="41"/>
      <c r="D507" s="41"/>
      <c r="E507" s="41"/>
      <c r="F507" s="71">
        <v>654000.2</v>
      </c>
      <c r="G507" s="137" t="s">
        <v>14</v>
      </c>
      <c r="H507" s="124"/>
      <c r="I507" s="92" t="s">
        <v>349</v>
      </c>
    </row>
    <row r="508" spans="1:9" s="47" customFormat="1" ht="43.5" customHeight="1">
      <c r="A508" s="121"/>
      <c r="B508" s="100"/>
      <c r="C508" s="41"/>
      <c r="D508" s="41"/>
      <c r="E508" s="41"/>
      <c r="F508" s="71" t="s">
        <v>473</v>
      </c>
      <c r="G508" s="138"/>
      <c r="H508" s="125"/>
      <c r="I508" s="192"/>
    </row>
    <row r="509" spans="1:9" s="42" customFormat="1" ht="22.5" customHeight="1">
      <c r="A509" s="24" t="s">
        <v>86</v>
      </c>
      <c r="B509" s="36">
        <v>3132</v>
      </c>
      <c r="C509" s="27"/>
      <c r="D509" s="27"/>
      <c r="E509" s="27"/>
      <c r="F509" s="26">
        <f>SUM(F501:F508)</f>
        <v>2114159</v>
      </c>
      <c r="G509" s="28"/>
      <c r="H509" s="26"/>
      <c r="I509" s="11"/>
    </row>
    <row r="510" spans="1:9" s="42" customFormat="1" ht="22.5" customHeight="1">
      <c r="A510" s="84" t="s">
        <v>461</v>
      </c>
      <c r="B510" s="85">
        <v>3132</v>
      </c>
      <c r="C510" s="27"/>
      <c r="D510" s="27"/>
      <c r="E510" s="27"/>
      <c r="F510" s="26">
        <v>329158.8</v>
      </c>
      <c r="G510" s="89"/>
      <c r="H510" s="86"/>
      <c r="I510" s="88"/>
    </row>
    <row r="511" spans="1:9" s="42" customFormat="1" ht="36" customHeight="1">
      <c r="A511" s="128" t="s">
        <v>159</v>
      </c>
      <c r="B511" s="122">
        <v>3142</v>
      </c>
      <c r="C511" s="51"/>
      <c r="D511" s="51"/>
      <c r="E511" s="51"/>
      <c r="F511" s="17">
        <v>459000</v>
      </c>
      <c r="G511" s="110" t="s">
        <v>14</v>
      </c>
      <c r="H511" s="124"/>
      <c r="I511" s="104" t="s">
        <v>114</v>
      </c>
    </row>
    <row r="512" spans="1:9" s="42" customFormat="1" ht="42" customHeight="1">
      <c r="A512" s="129"/>
      <c r="B512" s="123"/>
      <c r="C512" s="51"/>
      <c r="D512" s="51"/>
      <c r="E512" s="51"/>
      <c r="F512" s="64" t="s">
        <v>316</v>
      </c>
      <c r="G512" s="111"/>
      <c r="H512" s="125"/>
      <c r="I512" s="105"/>
    </row>
    <row r="513" spans="1:9" s="42" customFormat="1" ht="42" customHeight="1">
      <c r="A513" s="128" t="s">
        <v>352</v>
      </c>
      <c r="B513" s="122">
        <v>3142</v>
      </c>
      <c r="C513" s="51"/>
      <c r="D513" s="51"/>
      <c r="E513" s="51"/>
      <c r="F513" s="64">
        <v>160000</v>
      </c>
      <c r="G513" s="110" t="s">
        <v>14</v>
      </c>
      <c r="H513" s="124"/>
      <c r="I513" s="92" t="s">
        <v>349</v>
      </c>
    </row>
    <row r="514" spans="1:9" s="42" customFormat="1" ht="54.75" customHeight="1">
      <c r="A514" s="129"/>
      <c r="B514" s="123"/>
      <c r="C514" s="51"/>
      <c r="D514" s="51"/>
      <c r="E514" s="51"/>
      <c r="F514" s="64" t="s">
        <v>350</v>
      </c>
      <c r="G514" s="111"/>
      <c r="H514" s="125"/>
      <c r="I514" s="192"/>
    </row>
    <row r="515" spans="1:9" s="42" customFormat="1" ht="22.5" customHeight="1">
      <c r="A515" s="24" t="s">
        <v>11</v>
      </c>
      <c r="B515" s="36"/>
      <c r="C515" s="27"/>
      <c r="D515" s="27"/>
      <c r="E515" s="27"/>
      <c r="F515" s="26">
        <f>F511+F513</f>
        <v>619000</v>
      </c>
      <c r="G515" s="28"/>
      <c r="H515" s="26"/>
      <c r="I515" s="11"/>
    </row>
    <row r="516" spans="1:9" s="1" customFormat="1" ht="22.5" customHeight="1">
      <c r="A516" s="53" t="s">
        <v>118</v>
      </c>
      <c r="B516" s="54"/>
      <c r="C516" s="54"/>
      <c r="D516" s="54"/>
      <c r="E516" s="54"/>
      <c r="F516" s="55">
        <f>F77+F191+F323+F431+F467+F474+F486+F499+F509+F515</f>
        <v>10719624.8</v>
      </c>
      <c r="G516" s="54"/>
      <c r="H516" s="54"/>
      <c r="I516" s="54"/>
    </row>
    <row r="517" spans="1:9" s="1" customFormat="1" ht="36" customHeight="1">
      <c r="A517" s="178" t="s">
        <v>462</v>
      </c>
      <c r="B517" s="178"/>
      <c r="C517" s="178"/>
      <c r="D517" s="178"/>
      <c r="E517" s="178"/>
      <c r="F517" s="178"/>
      <c r="G517" s="178"/>
      <c r="H517" s="178"/>
      <c r="I517" s="178"/>
    </row>
    <row r="518" spans="1:9" s="1" customFormat="1" ht="33.75" customHeight="1">
      <c r="A518" s="178"/>
      <c r="B518" s="178"/>
      <c r="C518" s="178"/>
      <c r="D518" s="178"/>
      <c r="E518" s="178"/>
      <c r="F518" s="178"/>
      <c r="G518" s="178"/>
      <c r="H518" s="178"/>
      <c r="I518" s="178"/>
    </row>
    <row r="519" spans="1:9" s="1" customFormat="1" ht="26.25" customHeight="1">
      <c r="A519" s="178" t="s">
        <v>348</v>
      </c>
      <c r="B519" s="178"/>
      <c r="C519" s="178"/>
      <c r="D519" s="178"/>
      <c r="E519" s="178"/>
      <c r="F519" s="178"/>
      <c r="G519" s="178"/>
      <c r="H519" s="178"/>
      <c r="I519" s="178"/>
    </row>
    <row r="520" spans="1:9" s="1" customFormat="1" ht="29.25" customHeight="1" hidden="1">
      <c r="A520" s="178" t="s">
        <v>119</v>
      </c>
      <c r="B520" s="178"/>
      <c r="C520" s="178"/>
      <c r="D520" s="178"/>
      <c r="E520" s="178"/>
      <c r="F520" s="178"/>
      <c r="G520" s="178"/>
      <c r="H520" s="178"/>
      <c r="I520" s="178"/>
    </row>
    <row r="521" spans="1:9" s="1" customFormat="1" ht="32.25" customHeight="1">
      <c r="A521" s="178" t="s">
        <v>156</v>
      </c>
      <c r="B521" s="178"/>
      <c r="C521" s="178"/>
      <c r="D521" s="178"/>
      <c r="E521" s="178"/>
      <c r="F521" s="178"/>
      <c r="G521" s="178"/>
      <c r="H521" s="178"/>
      <c r="I521" s="178"/>
    </row>
    <row r="522" spans="1:37" s="58" customFormat="1" ht="26.2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57"/>
    </row>
    <row r="523" spans="1:9" s="1" customFormat="1" ht="26.25" customHeight="1">
      <c r="A523" s="56"/>
      <c r="B523" s="56"/>
      <c r="C523" s="56"/>
      <c r="D523" s="56"/>
      <c r="E523" s="56"/>
      <c r="F523" s="56"/>
      <c r="G523" s="56"/>
      <c r="H523" s="56"/>
      <c r="I523" s="56"/>
    </row>
    <row r="524" spans="1:9" s="1" customFormat="1" ht="18.75">
      <c r="A524" s="56"/>
      <c r="B524" s="56"/>
      <c r="C524" s="56"/>
      <c r="D524" s="56"/>
      <c r="E524" s="56"/>
      <c r="F524" s="56"/>
      <c r="G524" s="56"/>
      <c r="H524" s="56"/>
      <c r="I524" s="56"/>
    </row>
    <row r="525" spans="1:9" s="1" customFormat="1" ht="12.7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2.7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</sheetData>
  <sheetProtection/>
  <mergeCells count="1182">
    <mergeCell ref="I351:I352"/>
    <mergeCell ref="A489:A490"/>
    <mergeCell ref="B489:B490"/>
    <mergeCell ref="G489:G490"/>
    <mergeCell ref="H489:H490"/>
    <mergeCell ref="I489:I490"/>
    <mergeCell ref="H470:H471"/>
    <mergeCell ref="I480:I481"/>
    <mergeCell ref="H478:H479"/>
    <mergeCell ref="H397:H398"/>
    <mergeCell ref="G173:G174"/>
    <mergeCell ref="I399:I400"/>
    <mergeCell ref="A185:A186"/>
    <mergeCell ref="B185:B186"/>
    <mergeCell ref="H189:H190"/>
    <mergeCell ref="I185:I186"/>
    <mergeCell ref="A397:A398"/>
    <mergeCell ref="G347:G348"/>
    <mergeCell ref="H347:H348"/>
    <mergeCell ref="H351:H352"/>
    <mergeCell ref="I183:I184"/>
    <mergeCell ref="A159:A160"/>
    <mergeCell ref="B159:B160"/>
    <mergeCell ref="G159:G160"/>
    <mergeCell ref="H159:H160"/>
    <mergeCell ref="I179:I180"/>
    <mergeCell ref="I181:I182"/>
    <mergeCell ref="H167:H168"/>
    <mergeCell ref="A161:A162"/>
    <mergeCell ref="A179:A180"/>
    <mergeCell ref="I165:I166"/>
    <mergeCell ref="A151:A152"/>
    <mergeCell ref="B151:B152"/>
    <mergeCell ref="G151:G152"/>
    <mergeCell ref="H155:H156"/>
    <mergeCell ref="I159:I160"/>
    <mergeCell ref="A165:A166"/>
    <mergeCell ref="B165:B166"/>
    <mergeCell ref="G165:G166"/>
    <mergeCell ref="H165:H166"/>
    <mergeCell ref="I97:I98"/>
    <mergeCell ref="A101:A102"/>
    <mergeCell ref="B101:B102"/>
    <mergeCell ref="G101:G102"/>
    <mergeCell ref="H97:H98"/>
    <mergeCell ref="I101:I102"/>
    <mergeCell ref="H99:H100"/>
    <mergeCell ref="H101:H102"/>
    <mergeCell ref="A99:A100"/>
    <mergeCell ref="B93:B100"/>
    <mergeCell ref="H505:H506"/>
    <mergeCell ref="A135:A136"/>
    <mergeCell ref="B135:B136"/>
    <mergeCell ref="G135:G136"/>
    <mergeCell ref="H135:H136"/>
    <mergeCell ref="B179:B180"/>
    <mergeCell ref="G179:G180"/>
    <mergeCell ref="H179:H180"/>
    <mergeCell ref="G169:G170"/>
    <mergeCell ref="H173:H174"/>
    <mergeCell ref="B157:B158"/>
    <mergeCell ref="G157:G158"/>
    <mergeCell ref="H157:H158"/>
    <mergeCell ref="B507:B508"/>
    <mergeCell ref="G507:G508"/>
    <mergeCell ref="H507:H508"/>
    <mergeCell ref="G503:G504"/>
    <mergeCell ref="H503:H504"/>
    <mergeCell ref="G505:G506"/>
    <mergeCell ref="B505:B506"/>
    <mergeCell ref="B495:B496"/>
    <mergeCell ref="B491:B492"/>
    <mergeCell ref="H311:H312"/>
    <mergeCell ref="B435:B436"/>
    <mergeCell ref="G495:G496"/>
    <mergeCell ref="B317:B318"/>
    <mergeCell ref="H482:H483"/>
    <mergeCell ref="G484:G485"/>
    <mergeCell ref="G437:G438"/>
    <mergeCell ref="G478:G479"/>
    <mergeCell ref="G491:G492"/>
    <mergeCell ref="A59:A60"/>
    <mergeCell ref="B347:B348"/>
    <mergeCell ref="A337:A338"/>
    <mergeCell ref="B337:B338"/>
    <mergeCell ref="B189:B190"/>
    <mergeCell ref="B303:B304"/>
    <mergeCell ref="A317:A318"/>
    <mergeCell ref="A157:A158"/>
    <mergeCell ref="A181:A182"/>
    <mergeCell ref="B181:B182"/>
    <mergeCell ref="G181:G182"/>
    <mergeCell ref="A183:A184"/>
    <mergeCell ref="B183:B184"/>
    <mergeCell ref="G183:G184"/>
    <mergeCell ref="I105:I106"/>
    <mergeCell ref="I149:I150"/>
    <mergeCell ref="I151:I152"/>
    <mergeCell ref="H149:H150"/>
    <mergeCell ref="I145:I146"/>
    <mergeCell ref="I141:I142"/>
    <mergeCell ref="H141:H142"/>
    <mergeCell ref="I137:I138"/>
    <mergeCell ref="H119:H120"/>
    <mergeCell ref="I125:I126"/>
    <mergeCell ref="I157:I158"/>
    <mergeCell ref="H476:H477"/>
    <mergeCell ref="I478:I479"/>
    <mergeCell ref="I476:I477"/>
    <mergeCell ref="I447:I448"/>
    <mergeCell ref="I443:I444"/>
    <mergeCell ref="I445:I446"/>
    <mergeCell ref="H183:H184"/>
    <mergeCell ref="H457:H458"/>
    <mergeCell ref="H441:H442"/>
    <mergeCell ref="H301:H302"/>
    <mergeCell ref="A449:A452"/>
    <mergeCell ref="A311:A312"/>
    <mergeCell ref="A307:A308"/>
    <mergeCell ref="B307:B308"/>
    <mergeCell ref="B351:B352"/>
    <mergeCell ref="A421:A422"/>
    <mergeCell ref="B421:B422"/>
    <mergeCell ref="B427:B428"/>
    <mergeCell ref="B449:B452"/>
    <mergeCell ref="A495:A496"/>
    <mergeCell ref="G497:G498"/>
    <mergeCell ref="H497:H498"/>
    <mergeCell ref="G185:G186"/>
    <mergeCell ref="A189:A190"/>
    <mergeCell ref="H337:H338"/>
    <mergeCell ref="H185:H186"/>
    <mergeCell ref="G337:G338"/>
    <mergeCell ref="B311:B312"/>
    <mergeCell ref="G311:G312"/>
    <mergeCell ref="A513:A514"/>
    <mergeCell ref="B513:B514"/>
    <mergeCell ref="G513:G514"/>
    <mergeCell ref="H513:H514"/>
    <mergeCell ref="I513:I514"/>
    <mergeCell ref="G501:G502"/>
    <mergeCell ref="I507:I508"/>
    <mergeCell ref="I347:I348"/>
    <mergeCell ref="I505:I506"/>
    <mergeCell ref="H480:H481"/>
    <mergeCell ref="I482:I483"/>
    <mergeCell ref="I501:I502"/>
    <mergeCell ref="G487:G488"/>
    <mergeCell ref="G482:G483"/>
    <mergeCell ref="G303:G304"/>
    <mergeCell ref="H319:H320"/>
    <mergeCell ref="H309:H310"/>
    <mergeCell ref="A435:A436"/>
    <mergeCell ref="G435:G436"/>
    <mergeCell ref="G421:G422"/>
    <mergeCell ref="B425:B426"/>
    <mergeCell ref="G425:G426"/>
    <mergeCell ref="A423:A424"/>
    <mergeCell ref="B423:B424"/>
    <mergeCell ref="G407:G408"/>
    <mergeCell ref="A405:A406"/>
    <mergeCell ref="A399:A400"/>
    <mergeCell ref="A501:A502"/>
    <mergeCell ref="B501:B502"/>
    <mergeCell ref="A491:A492"/>
    <mergeCell ref="B482:B483"/>
    <mergeCell ref="A484:A485"/>
    <mergeCell ref="B484:B485"/>
    <mergeCell ref="A487:A488"/>
    <mergeCell ref="A463:A464"/>
    <mergeCell ref="B463:B464"/>
    <mergeCell ref="B487:B488"/>
    <mergeCell ref="A497:A498"/>
    <mergeCell ref="A482:A483"/>
    <mergeCell ref="A465:A466"/>
    <mergeCell ref="B465:B466"/>
    <mergeCell ref="A470:A471"/>
    <mergeCell ref="B470:B471"/>
    <mergeCell ref="B497:B498"/>
    <mergeCell ref="A503:A504"/>
    <mergeCell ref="B503:B504"/>
    <mergeCell ref="A507:A508"/>
    <mergeCell ref="A505:A506"/>
    <mergeCell ref="I511:I512"/>
    <mergeCell ref="A511:A512"/>
    <mergeCell ref="B511:B512"/>
    <mergeCell ref="G511:G512"/>
    <mergeCell ref="H511:H512"/>
    <mergeCell ref="I503:I504"/>
    <mergeCell ref="I491:I492"/>
    <mergeCell ref="B493:B494"/>
    <mergeCell ref="A493:A494"/>
    <mergeCell ref="G493:G494"/>
    <mergeCell ref="H493:H494"/>
    <mergeCell ref="H501:H502"/>
    <mergeCell ref="I495:I496"/>
    <mergeCell ref="H495:H496"/>
    <mergeCell ref="I497:I498"/>
    <mergeCell ref="I487:I488"/>
    <mergeCell ref="I493:I494"/>
    <mergeCell ref="H491:H492"/>
    <mergeCell ref="H487:H488"/>
    <mergeCell ref="G470:G471"/>
    <mergeCell ref="A476:A477"/>
    <mergeCell ref="B476:B477"/>
    <mergeCell ref="G480:G481"/>
    <mergeCell ref="A480:A481"/>
    <mergeCell ref="B480:B481"/>
    <mergeCell ref="G476:G477"/>
    <mergeCell ref="A472:A473"/>
    <mergeCell ref="G463:G464"/>
    <mergeCell ref="H463:H464"/>
    <mergeCell ref="A478:A479"/>
    <mergeCell ref="B478:B479"/>
    <mergeCell ref="G465:G466"/>
    <mergeCell ref="H465:H466"/>
    <mergeCell ref="A468:A469"/>
    <mergeCell ref="B468:B469"/>
    <mergeCell ref="G468:G469"/>
    <mergeCell ref="H468:H469"/>
    <mergeCell ref="G461:G462"/>
    <mergeCell ref="H461:H462"/>
    <mergeCell ref="A459:A460"/>
    <mergeCell ref="B459:B460"/>
    <mergeCell ref="G459:G460"/>
    <mergeCell ref="H459:H460"/>
    <mergeCell ref="A461:A462"/>
    <mergeCell ref="B461:B462"/>
    <mergeCell ref="B453:B454"/>
    <mergeCell ref="G455:G456"/>
    <mergeCell ref="G453:G454"/>
    <mergeCell ref="A457:A458"/>
    <mergeCell ref="G457:G458"/>
    <mergeCell ref="B457:B458"/>
    <mergeCell ref="A453:A454"/>
    <mergeCell ref="G445:G446"/>
    <mergeCell ref="H445:H446"/>
    <mergeCell ref="H455:H456"/>
    <mergeCell ref="G451:G452"/>
    <mergeCell ref="H449:H450"/>
    <mergeCell ref="H451:H452"/>
    <mergeCell ref="H443:H444"/>
    <mergeCell ref="A425:A426"/>
    <mergeCell ref="I451:I452"/>
    <mergeCell ref="H439:H440"/>
    <mergeCell ref="A439:A440"/>
    <mergeCell ref="B439:B440"/>
    <mergeCell ref="G439:G440"/>
    <mergeCell ref="A445:A446"/>
    <mergeCell ref="B445:B446"/>
    <mergeCell ref="A443:A444"/>
    <mergeCell ref="G441:G442"/>
    <mergeCell ref="A441:A442"/>
    <mergeCell ref="G443:G444"/>
    <mergeCell ref="B441:B442"/>
    <mergeCell ref="B443:B444"/>
    <mergeCell ref="A413:A414"/>
    <mergeCell ref="A419:A420"/>
    <mergeCell ref="B419:B420"/>
    <mergeCell ref="A415:A416"/>
    <mergeCell ref="B415:B416"/>
    <mergeCell ref="H407:H408"/>
    <mergeCell ref="G419:G420"/>
    <mergeCell ref="H419:H420"/>
    <mergeCell ref="A417:A418"/>
    <mergeCell ref="B417:B418"/>
    <mergeCell ref="G417:G418"/>
    <mergeCell ref="H417:H418"/>
    <mergeCell ref="B409:B410"/>
    <mergeCell ref="G409:G410"/>
    <mergeCell ref="H409:H410"/>
    <mergeCell ref="G405:G406"/>
    <mergeCell ref="H405:H406"/>
    <mergeCell ref="B397:B398"/>
    <mergeCell ref="G397:G398"/>
    <mergeCell ref="B403:B404"/>
    <mergeCell ref="G403:G404"/>
    <mergeCell ref="H403:H404"/>
    <mergeCell ref="B399:B400"/>
    <mergeCell ref="G399:G400"/>
    <mergeCell ref="H399:H400"/>
    <mergeCell ref="G401:G402"/>
    <mergeCell ref="H401:H402"/>
    <mergeCell ref="A393:A394"/>
    <mergeCell ref="B393:B394"/>
    <mergeCell ref="G393:G394"/>
    <mergeCell ref="H393:H394"/>
    <mergeCell ref="I349:I350"/>
    <mergeCell ref="I337:I338"/>
    <mergeCell ref="A347:A348"/>
    <mergeCell ref="I339:I340"/>
    <mergeCell ref="A341:A342"/>
    <mergeCell ref="B341:B342"/>
    <mergeCell ref="G341:G342"/>
    <mergeCell ref="H341:H342"/>
    <mergeCell ref="I341:I342"/>
    <mergeCell ref="A339:A340"/>
    <mergeCell ref="B339:B340"/>
    <mergeCell ref="I319:I320"/>
    <mergeCell ref="A321:A322"/>
    <mergeCell ref="B321:B322"/>
    <mergeCell ref="G321:G322"/>
    <mergeCell ref="H321:H322"/>
    <mergeCell ref="I321:I322"/>
    <mergeCell ref="A319:A320"/>
    <mergeCell ref="B319:B320"/>
    <mergeCell ref="G319:G320"/>
    <mergeCell ref="I317:I318"/>
    <mergeCell ref="A315:A316"/>
    <mergeCell ref="B315:B316"/>
    <mergeCell ref="G315:G316"/>
    <mergeCell ref="H315:H316"/>
    <mergeCell ref="I315:I316"/>
    <mergeCell ref="G317:G318"/>
    <mergeCell ref="H317:H318"/>
    <mergeCell ref="A309:A310"/>
    <mergeCell ref="B309:B310"/>
    <mergeCell ref="G309:G310"/>
    <mergeCell ref="I313:I314"/>
    <mergeCell ref="I311:I312"/>
    <mergeCell ref="A313:A314"/>
    <mergeCell ref="B313:B314"/>
    <mergeCell ref="G313:G314"/>
    <mergeCell ref="H313:H314"/>
    <mergeCell ref="I309:I310"/>
    <mergeCell ref="I237:I238"/>
    <mergeCell ref="I223:I224"/>
    <mergeCell ref="I279:I280"/>
    <mergeCell ref="I291:I292"/>
    <mergeCell ref="I231:I232"/>
    <mergeCell ref="I233:I234"/>
    <mergeCell ref="I247:I248"/>
    <mergeCell ref="I249:I250"/>
    <mergeCell ref="I227:I228"/>
    <mergeCell ref="I229:I230"/>
    <mergeCell ref="I207:I208"/>
    <mergeCell ref="I219:I220"/>
    <mergeCell ref="I221:I222"/>
    <mergeCell ref="I225:I226"/>
    <mergeCell ref="I209:I210"/>
    <mergeCell ref="I211:I212"/>
    <mergeCell ref="I213:I214"/>
    <mergeCell ref="I217:I218"/>
    <mergeCell ref="I305:I306"/>
    <mergeCell ref="I307:I308"/>
    <mergeCell ref="I303:I304"/>
    <mergeCell ref="I281:I282"/>
    <mergeCell ref="I283:I284"/>
    <mergeCell ref="I285:I286"/>
    <mergeCell ref="I287:I288"/>
    <mergeCell ref="I289:I290"/>
    <mergeCell ref="I295:I296"/>
    <mergeCell ref="I297:I298"/>
    <mergeCell ref="I301:I302"/>
    <mergeCell ref="I243:I244"/>
    <mergeCell ref="I245:I246"/>
    <mergeCell ref="I235:I236"/>
    <mergeCell ref="I239:I240"/>
    <mergeCell ref="I241:I242"/>
    <mergeCell ref="I267:I268"/>
    <mergeCell ref="I251:I252"/>
    <mergeCell ref="I257:I258"/>
    <mergeCell ref="I259:I260"/>
    <mergeCell ref="A195:A196"/>
    <mergeCell ref="B195:B196"/>
    <mergeCell ref="I199:I200"/>
    <mergeCell ref="H195:H196"/>
    <mergeCell ref="I195:I196"/>
    <mergeCell ref="I197:I198"/>
    <mergeCell ref="H199:H200"/>
    <mergeCell ref="H197:H198"/>
    <mergeCell ref="A199:A200"/>
    <mergeCell ref="A197:A198"/>
    <mergeCell ref="G189:G190"/>
    <mergeCell ref="I201:I202"/>
    <mergeCell ref="I203:I204"/>
    <mergeCell ref="G195:G196"/>
    <mergeCell ref="A201:A202"/>
    <mergeCell ref="B201:B202"/>
    <mergeCell ref="I189:I190"/>
    <mergeCell ref="I205:I206"/>
    <mergeCell ref="G201:G202"/>
    <mergeCell ref="H201:H202"/>
    <mergeCell ref="G199:G200"/>
    <mergeCell ref="G203:G204"/>
    <mergeCell ref="H203:H204"/>
    <mergeCell ref="G205:G206"/>
    <mergeCell ref="I155:I156"/>
    <mergeCell ref="A153:A154"/>
    <mergeCell ref="H169:H170"/>
    <mergeCell ref="G197:G198"/>
    <mergeCell ref="G175:G176"/>
    <mergeCell ref="I161:I162"/>
    <mergeCell ref="A167:A168"/>
    <mergeCell ref="B167:B168"/>
    <mergeCell ref="G167:G168"/>
    <mergeCell ref="H181:H182"/>
    <mergeCell ref="I167:I168"/>
    <mergeCell ref="I147:I148"/>
    <mergeCell ref="A145:A146"/>
    <mergeCell ref="B161:B162"/>
    <mergeCell ref="G161:G162"/>
    <mergeCell ref="H161:H162"/>
    <mergeCell ref="I153:I154"/>
    <mergeCell ref="A155:A156"/>
    <mergeCell ref="B155:B156"/>
    <mergeCell ref="G155:G156"/>
    <mergeCell ref="A141:A142"/>
    <mergeCell ref="B141:B142"/>
    <mergeCell ref="B153:B154"/>
    <mergeCell ref="G153:G154"/>
    <mergeCell ref="G141:G142"/>
    <mergeCell ref="G149:G150"/>
    <mergeCell ref="B149:B150"/>
    <mergeCell ref="A149:A150"/>
    <mergeCell ref="A147:A148"/>
    <mergeCell ref="B147:B148"/>
    <mergeCell ref="H153:H154"/>
    <mergeCell ref="A143:A144"/>
    <mergeCell ref="B143:B144"/>
    <mergeCell ref="G143:G144"/>
    <mergeCell ref="H143:H144"/>
    <mergeCell ref="H147:H148"/>
    <mergeCell ref="G147:G148"/>
    <mergeCell ref="H151:H152"/>
    <mergeCell ref="G145:G146"/>
    <mergeCell ref="H145:H146"/>
    <mergeCell ref="B145:B146"/>
    <mergeCell ref="G139:G140"/>
    <mergeCell ref="H139:H140"/>
    <mergeCell ref="I139:I140"/>
    <mergeCell ref="A137:A138"/>
    <mergeCell ref="B137:B138"/>
    <mergeCell ref="G137:G138"/>
    <mergeCell ref="A139:A140"/>
    <mergeCell ref="B139:B140"/>
    <mergeCell ref="H137:H138"/>
    <mergeCell ref="G133:G134"/>
    <mergeCell ref="H133:H134"/>
    <mergeCell ref="H125:H126"/>
    <mergeCell ref="G131:G132"/>
    <mergeCell ref="H131:H132"/>
    <mergeCell ref="G129:G130"/>
    <mergeCell ref="H129:H130"/>
    <mergeCell ref="H123:H124"/>
    <mergeCell ref="G125:G126"/>
    <mergeCell ref="I123:I124"/>
    <mergeCell ref="G119:G120"/>
    <mergeCell ref="G109:G110"/>
    <mergeCell ref="H111:H112"/>
    <mergeCell ref="G111:G112"/>
    <mergeCell ref="I113:I114"/>
    <mergeCell ref="I107:I108"/>
    <mergeCell ref="I109:I110"/>
    <mergeCell ref="H109:H110"/>
    <mergeCell ref="I111:I112"/>
    <mergeCell ref="H107:H108"/>
    <mergeCell ref="A115:A118"/>
    <mergeCell ref="B115:B118"/>
    <mergeCell ref="I115:I116"/>
    <mergeCell ref="A113:A114"/>
    <mergeCell ref="I117:I118"/>
    <mergeCell ref="H117:H118"/>
    <mergeCell ref="G117:G118"/>
    <mergeCell ref="G115:G116"/>
    <mergeCell ref="H115:H116"/>
    <mergeCell ref="A111:A112"/>
    <mergeCell ref="B111:B112"/>
    <mergeCell ref="A97:A98"/>
    <mergeCell ref="G97:G98"/>
    <mergeCell ref="A103:A104"/>
    <mergeCell ref="B105:B106"/>
    <mergeCell ref="A107:A110"/>
    <mergeCell ref="B107:B110"/>
    <mergeCell ref="A105:A106"/>
    <mergeCell ref="B103:B104"/>
    <mergeCell ref="A95:A96"/>
    <mergeCell ref="A75:A76"/>
    <mergeCell ref="H89:H90"/>
    <mergeCell ref="H95:H96"/>
    <mergeCell ref="G83:G84"/>
    <mergeCell ref="B87:B88"/>
    <mergeCell ref="G87:G88"/>
    <mergeCell ref="G89:G90"/>
    <mergeCell ref="G85:G86"/>
    <mergeCell ref="A89:A90"/>
    <mergeCell ref="B89:B90"/>
    <mergeCell ref="G91:G92"/>
    <mergeCell ref="H91:H92"/>
    <mergeCell ref="B67:B68"/>
    <mergeCell ref="B69:B70"/>
    <mergeCell ref="H75:H76"/>
    <mergeCell ref="G73:G74"/>
    <mergeCell ref="G71:G72"/>
    <mergeCell ref="H103:H104"/>
    <mergeCell ref="G99:G100"/>
    <mergeCell ref="G95:G96"/>
    <mergeCell ref="G103:G104"/>
    <mergeCell ref="G59:G60"/>
    <mergeCell ref="G53:G54"/>
    <mergeCell ref="G61:G62"/>
    <mergeCell ref="B55:B56"/>
    <mergeCell ref="G55:G56"/>
    <mergeCell ref="B57:B60"/>
    <mergeCell ref="G57:G58"/>
    <mergeCell ref="H51:H52"/>
    <mergeCell ref="H47:H48"/>
    <mergeCell ref="G69:G70"/>
    <mergeCell ref="G67:G68"/>
    <mergeCell ref="H61:H62"/>
    <mergeCell ref="G65:G66"/>
    <mergeCell ref="H65:H66"/>
    <mergeCell ref="G63:G64"/>
    <mergeCell ref="H63:H64"/>
    <mergeCell ref="H59:H60"/>
    <mergeCell ref="A521:I521"/>
    <mergeCell ref="A520:I520"/>
    <mergeCell ref="A519:I519"/>
    <mergeCell ref="A517:I517"/>
    <mergeCell ref="A518:I518"/>
    <mergeCell ref="H49:H50"/>
    <mergeCell ref="G49:G50"/>
    <mergeCell ref="B41:B42"/>
    <mergeCell ref="G47:G48"/>
    <mergeCell ref="H41:H42"/>
    <mergeCell ref="H45:H46"/>
    <mergeCell ref="B45:B46"/>
    <mergeCell ref="G45:G46"/>
    <mergeCell ref="A2:I9"/>
    <mergeCell ref="A10:A12"/>
    <mergeCell ref="C10:E10"/>
    <mergeCell ref="B10:B12"/>
    <mergeCell ref="G10:G12"/>
    <mergeCell ref="F10:F12"/>
    <mergeCell ref="H10:H12"/>
    <mergeCell ref="I10:I12"/>
    <mergeCell ref="J11:J12"/>
    <mergeCell ref="E11:E12"/>
    <mergeCell ref="C11:C12"/>
    <mergeCell ref="D11:D12"/>
    <mergeCell ref="H21:H22"/>
    <mergeCell ref="I29:I30"/>
    <mergeCell ref="B15:B16"/>
    <mergeCell ref="G27:G28"/>
    <mergeCell ref="G19:G20"/>
    <mergeCell ref="B17:B18"/>
    <mergeCell ref="B19:B20"/>
    <mergeCell ref="H27:H28"/>
    <mergeCell ref="H29:H30"/>
    <mergeCell ref="B27:B28"/>
    <mergeCell ref="I27:I28"/>
    <mergeCell ref="B29:B30"/>
    <mergeCell ref="G29:G30"/>
    <mergeCell ref="I15:I16"/>
    <mergeCell ref="G23:G24"/>
    <mergeCell ref="I23:I24"/>
    <mergeCell ref="G21:G22"/>
    <mergeCell ref="H15:H16"/>
    <mergeCell ref="G17:G18"/>
    <mergeCell ref="G15:G16"/>
    <mergeCell ref="H17:H18"/>
    <mergeCell ref="H19:H20"/>
    <mergeCell ref="I17:I18"/>
    <mergeCell ref="I19:I20"/>
    <mergeCell ref="I21:I22"/>
    <mergeCell ref="I31:I32"/>
    <mergeCell ref="A31:A32"/>
    <mergeCell ref="B31:B32"/>
    <mergeCell ref="A23:A24"/>
    <mergeCell ref="H23:H24"/>
    <mergeCell ref="B23:B24"/>
    <mergeCell ref="A27:A28"/>
    <mergeCell ref="A29:A30"/>
    <mergeCell ref="H31:H32"/>
    <mergeCell ref="G31:G32"/>
    <mergeCell ref="A33:A34"/>
    <mergeCell ref="B33:B34"/>
    <mergeCell ref="G35:G36"/>
    <mergeCell ref="G33:G34"/>
    <mergeCell ref="H35:H36"/>
    <mergeCell ref="G43:G44"/>
    <mergeCell ref="G37:G38"/>
    <mergeCell ref="B43:B44"/>
    <mergeCell ref="H39:H40"/>
    <mergeCell ref="G41:G42"/>
    <mergeCell ref="G39:G40"/>
    <mergeCell ref="H43:H44"/>
    <mergeCell ref="H33:H34"/>
    <mergeCell ref="I51:I52"/>
    <mergeCell ref="I47:I48"/>
    <mergeCell ref="I33:I34"/>
    <mergeCell ref="I35:I36"/>
    <mergeCell ref="I37:I38"/>
    <mergeCell ref="H37:H38"/>
    <mergeCell ref="I39:I40"/>
    <mergeCell ref="I41:I42"/>
    <mergeCell ref="I49:I50"/>
    <mergeCell ref="I55:I56"/>
    <mergeCell ref="I43:I44"/>
    <mergeCell ref="I65:I66"/>
    <mergeCell ref="I57:I58"/>
    <mergeCell ref="I63:I64"/>
    <mergeCell ref="I61:I62"/>
    <mergeCell ref="I59:I60"/>
    <mergeCell ref="I45:I46"/>
    <mergeCell ref="I53:I54"/>
    <mergeCell ref="I73:I74"/>
    <mergeCell ref="H67:H68"/>
    <mergeCell ref="H71:H72"/>
    <mergeCell ref="I71:I72"/>
    <mergeCell ref="H69:H70"/>
    <mergeCell ref="I69:I70"/>
    <mergeCell ref="I67:I68"/>
    <mergeCell ref="H205:H206"/>
    <mergeCell ref="B199:B200"/>
    <mergeCell ref="G105:G106"/>
    <mergeCell ref="H105:H106"/>
    <mergeCell ref="B113:B114"/>
    <mergeCell ref="G107:G108"/>
    <mergeCell ref="G113:G114"/>
    <mergeCell ref="H113:H114"/>
    <mergeCell ref="G123:G124"/>
    <mergeCell ref="B169:B172"/>
    <mergeCell ref="A211:A212"/>
    <mergeCell ref="A213:A214"/>
    <mergeCell ref="A203:A204"/>
    <mergeCell ref="B203:B204"/>
    <mergeCell ref="A209:A210"/>
    <mergeCell ref="B209:B210"/>
    <mergeCell ref="A207:A208"/>
    <mergeCell ref="B207:B208"/>
    <mergeCell ref="A205:A206"/>
    <mergeCell ref="B205:B206"/>
    <mergeCell ref="H207:H208"/>
    <mergeCell ref="B211:B212"/>
    <mergeCell ref="G211:G212"/>
    <mergeCell ref="H211:H212"/>
    <mergeCell ref="G209:G210"/>
    <mergeCell ref="H209:H210"/>
    <mergeCell ref="G207:G208"/>
    <mergeCell ref="A215:A216"/>
    <mergeCell ref="B215:B216"/>
    <mergeCell ref="G215:G216"/>
    <mergeCell ref="I215:I216"/>
    <mergeCell ref="H215:H216"/>
    <mergeCell ref="H213:H214"/>
    <mergeCell ref="B213:B214"/>
    <mergeCell ref="G213:G214"/>
    <mergeCell ref="A219:A220"/>
    <mergeCell ref="B219:B220"/>
    <mergeCell ref="G219:G220"/>
    <mergeCell ref="H219:H220"/>
    <mergeCell ref="A217:A218"/>
    <mergeCell ref="B217:B218"/>
    <mergeCell ref="G217:G218"/>
    <mergeCell ref="H223:H224"/>
    <mergeCell ref="H217:H218"/>
    <mergeCell ref="B221:B222"/>
    <mergeCell ref="G221:G222"/>
    <mergeCell ref="H221:H222"/>
    <mergeCell ref="A221:A222"/>
    <mergeCell ref="A227:A228"/>
    <mergeCell ref="B227:B228"/>
    <mergeCell ref="G227:G228"/>
    <mergeCell ref="A223:A224"/>
    <mergeCell ref="B223:B224"/>
    <mergeCell ref="G223:G224"/>
    <mergeCell ref="H227:H228"/>
    <mergeCell ref="A225:A226"/>
    <mergeCell ref="B225:B226"/>
    <mergeCell ref="G225:G226"/>
    <mergeCell ref="H225:H226"/>
    <mergeCell ref="A231:A232"/>
    <mergeCell ref="B231:B232"/>
    <mergeCell ref="G231:G232"/>
    <mergeCell ref="H231:H232"/>
    <mergeCell ref="A229:A230"/>
    <mergeCell ref="B229:B230"/>
    <mergeCell ref="G229:G230"/>
    <mergeCell ref="H229:H230"/>
    <mergeCell ref="A235:A236"/>
    <mergeCell ref="B235:B236"/>
    <mergeCell ref="G235:G236"/>
    <mergeCell ref="H235:H236"/>
    <mergeCell ref="A233:A234"/>
    <mergeCell ref="B233:B234"/>
    <mergeCell ref="G233:G234"/>
    <mergeCell ref="H233:H234"/>
    <mergeCell ref="A239:A240"/>
    <mergeCell ref="B239:B240"/>
    <mergeCell ref="G239:G240"/>
    <mergeCell ref="H239:H240"/>
    <mergeCell ref="A237:A238"/>
    <mergeCell ref="B237:B238"/>
    <mergeCell ref="G237:G238"/>
    <mergeCell ref="H237:H238"/>
    <mergeCell ref="A243:A244"/>
    <mergeCell ref="B243:B244"/>
    <mergeCell ref="G243:G244"/>
    <mergeCell ref="H243:H244"/>
    <mergeCell ref="A241:A242"/>
    <mergeCell ref="B241:B242"/>
    <mergeCell ref="G241:G242"/>
    <mergeCell ref="H241:H242"/>
    <mergeCell ref="H251:H252"/>
    <mergeCell ref="A245:A246"/>
    <mergeCell ref="B245:B246"/>
    <mergeCell ref="G245:G246"/>
    <mergeCell ref="H245:H246"/>
    <mergeCell ref="A247:A248"/>
    <mergeCell ref="B247:B248"/>
    <mergeCell ref="G247:G248"/>
    <mergeCell ref="H249:H250"/>
    <mergeCell ref="H247:H248"/>
    <mergeCell ref="H253:H254"/>
    <mergeCell ref="A257:A258"/>
    <mergeCell ref="G255:G256"/>
    <mergeCell ref="H255:H256"/>
    <mergeCell ref="G257:G258"/>
    <mergeCell ref="H257:H258"/>
    <mergeCell ref="B257:B258"/>
    <mergeCell ref="A255:A256"/>
    <mergeCell ref="B255:B256"/>
    <mergeCell ref="B253:B254"/>
    <mergeCell ref="A249:A250"/>
    <mergeCell ref="B249:B250"/>
    <mergeCell ref="G249:G250"/>
    <mergeCell ref="A253:A254"/>
    <mergeCell ref="A251:A252"/>
    <mergeCell ref="B251:B252"/>
    <mergeCell ref="G253:G254"/>
    <mergeCell ref="G251:G252"/>
    <mergeCell ref="I253:I254"/>
    <mergeCell ref="I255:I256"/>
    <mergeCell ref="I261:I262"/>
    <mergeCell ref="I263:I264"/>
    <mergeCell ref="B261:B262"/>
    <mergeCell ref="G261:G262"/>
    <mergeCell ref="H261:H262"/>
    <mergeCell ref="G263:G264"/>
    <mergeCell ref="H263:H264"/>
    <mergeCell ref="A259:A260"/>
    <mergeCell ref="B259:B260"/>
    <mergeCell ref="G259:G260"/>
    <mergeCell ref="H259:H260"/>
    <mergeCell ref="A269:A270"/>
    <mergeCell ref="A263:A264"/>
    <mergeCell ref="B263:B264"/>
    <mergeCell ref="I269:I270"/>
    <mergeCell ref="B265:B266"/>
    <mergeCell ref="G265:G266"/>
    <mergeCell ref="H265:H266"/>
    <mergeCell ref="A265:A266"/>
    <mergeCell ref="I265:I266"/>
    <mergeCell ref="I271:I272"/>
    <mergeCell ref="A261:A262"/>
    <mergeCell ref="B269:B270"/>
    <mergeCell ref="G269:G270"/>
    <mergeCell ref="H269:H270"/>
    <mergeCell ref="A267:A268"/>
    <mergeCell ref="B267:B268"/>
    <mergeCell ref="G267:G268"/>
    <mergeCell ref="H267:H268"/>
    <mergeCell ref="A271:A272"/>
    <mergeCell ref="B271:B272"/>
    <mergeCell ref="G271:G272"/>
    <mergeCell ref="H271:H272"/>
    <mergeCell ref="B277:B278"/>
    <mergeCell ref="G277:G278"/>
    <mergeCell ref="H277:H278"/>
    <mergeCell ref="I273:I274"/>
    <mergeCell ref="I275:I276"/>
    <mergeCell ref="I277:I278"/>
    <mergeCell ref="B273:B274"/>
    <mergeCell ref="G273:G274"/>
    <mergeCell ref="H273:H274"/>
    <mergeCell ref="A275:A276"/>
    <mergeCell ref="B275:B276"/>
    <mergeCell ref="G275:G276"/>
    <mergeCell ref="H275:H276"/>
    <mergeCell ref="A273:A274"/>
    <mergeCell ref="B281:B282"/>
    <mergeCell ref="G281:G282"/>
    <mergeCell ref="H281:H282"/>
    <mergeCell ref="A279:A280"/>
    <mergeCell ref="B279:B280"/>
    <mergeCell ref="G279:G280"/>
    <mergeCell ref="H279:H280"/>
    <mergeCell ref="A277:A278"/>
    <mergeCell ref="A281:A282"/>
    <mergeCell ref="A283:A284"/>
    <mergeCell ref="B283:B284"/>
    <mergeCell ref="G283:G284"/>
    <mergeCell ref="H283:H284"/>
    <mergeCell ref="B285:B286"/>
    <mergeCell ref="G285:G286"/>
    <mergeCell ref="H285:H286"/>
    <mergeCell ref="G287:G288"/>
    <mergeCell ref="H287:H288"/>
    <mergeCell ref="A293:A294"/>
    <mergeCell ref="A287:A288"/>
    <mergeCell ref="B287:B288"/>
    <mergeCell ref="I293:I294"/>
    <mergeCell ref="B289:B290"/>
    <mergeCell ref="G289:G290"/>
    <mergeCell ref="H289:H290"/>
    <mergeCell ref="A289:A290"/>
    <mergeCell ref="H299:H300"/>
    <mergeCell ref="A297:A298"/>
    <mergeCell ref="A285:A286"/>
    <mergeCell ref="B293:B294"/>
    <mergeCell ref="G293:G294"/>
    <mergeCell ref="H293:H294"/>
    <mergeCell ref="A291:A292"/>
    <mergeCell ref="B291:B292"/>
    <mergeCell ref="G291:G292"/>
    <mergeCell ref="H291:H292"/>
    <mergeCell ref="G301:G302"/>
    <mergeCell ref="H303:H304"/>
    <mergeCell ref="I299:I300"/>
    <mergeCell ref="A295:A296"/>
    <mergeCell ref="B295:B296"/>
    <mergeCell ref="G295:G296"/>
    <mergeCell ref="H295:H296"/>
    <mergeCell ref="B297:B298"/>
    <mergeCell ref="G297:G298"/>
    <mergeCell ref="H297:H298"/>
    <mergeCell ref="H307:H308"/>
    <mergeCell ref="B305:B306"/>
    <mergeCell ref="G305:G306"/>
    <mergeCell ref="H305:H306"/>
    <mergeCell ref="G307:G308"/>
    <mergeCell ref="A329:A330"/>
    <mergeCell ref="B329:B330"/>
    <mergeCell ref="G329:G330"/>
    <mergeCell ref="A299:A300"/>
    <mergeCell ref="B299:B300"/>
    <mergeCell ref="G299:G300"/>
    <mergeCell ref="A305:A306"/>
    <mergeCell ref="A303:A304"/>
    <mergeCell ref="A301:A302"/>
    <mergeCell ref="B301:B302"/>
    <mergeCell ref="I325:I326"/>
    <mergeCell ref="A327:A328"/>
    <mergeCell ref="B327:B328"/>
    <mergeCell ref="G327:G328"/>
    <mergeCell ref="H327:H328"/>
    <mergeCell ref="A325:A326"/>
    <mergeCell ref="I327:I328"/>
    <mergeCell ref="B325:B326"/>
    <mergeCell ref="G325:G326"/>
    <mergeCell ref="H325:H326"/>
    <mergeCell ref="G333:G334"/>
    <mergeCell ref="H333:H334"/>
    <mergeCell ref="I329:I330"/>
    <mergeCell ref="I331:I332"/>
    <mergeCell ref="H329:H330"/>
    <mergeCell ref="A331:A332"/>
    <mergeCell ref="B331:B332"/>
    <mergeCell ref="G331:G332"/>
    <mergeCell ref="H331:H332"/>
    <mergeCell ref="G339:G340"/>
    <mergeCell ref="H339:H340"/>
    <mergeCell ref="I333:I334"/>
    <mergeCell ref="A335:A336"/>
    <mergeCell ref="B335:B336"/>
    <mergeCell ref="G335:G336"/>
    <mergeCell ref="H335:H336"/>
    <mergeCell ref="I335:I336"/>
    <mergeCell ref="A333:A334"/>
    <mergeCell ref="B333:B334"/>
    <mergeCell ref="I343:I344"/>
    <mergeCell ref="A345:A346"/>
    <mergeCell ref="B345:B346"/>
    <mergeCell ref="G345:G346"/>
    <mergeCell ref="H345:H346"/>
    <mergeCell ref="I345:I346"/>
    <mergeCell ref="A343:A344"/>
    <mergeCell ref="B343:B344"/>
    <mergeCell ref="G343:G344"/>
    <mergeCell ref="H343:H344"/>
    <mergeCell ref="I353:I354"/>
    <mergeCell ref="A349:A350"/>
    <mergeCell ref="B349:B350"/>
    <mergeCell ref="G349:G350"/>
    <mergeCell ref="H349:H350"/>
    <mergeCell ref="A353:A354"/>
    <mergeCell ref="B353:B354"/>
    <mergeCell ref="G353:G354"/>
    <mergeCell ref="H353:H354"/>
    <mergeCell ref="A351:A352"/>
    <mergeCell ref="I355:I356"/>
    <mergeCell ref="A357:A358"/>
    <mergeCell ref="B357:B358"/>
    <mergeCell ref="G357:G358"/>
    <mergeCell ref="H357:H358"/>
    <mergeCell ref="I357:I358"/>
    <mergeCell ref="A355:A356"/>
    <mergeCell ref="B355:B356"/>
    <mergeCell ref="G355:G356"/>
    <mergeCell ref="H355:H356"/>
    <mergeCell ref="I359:I360"/>
    <mergeCell ref="A361:A362"/>
    <mergeCell ref="B361:B362"/>
    <mergeCell ref="G361:G362"/>
    <mergeCell ref="H361:H362"/>
    <mergeCell ref="I361:I362"/>
    <mergeCell ref="A359:A360"/>
    <mergeCell ref="B359:B360"/>
    <mergeCell ref="G359:G360"/>
    <mergeCell ref="H359:H360"/>
    <mergeCell ref="A363:A366"/>
    <mergeCell ref="G363:G364"/>
    <mergeCell ref="G365:G366"/>
    <mergeCell ref="B363:B366"/>
    <mergeCell ref="G367:G368"/>
    <mergeCell ref="H367:H368"/>
    <mergeCell ref="H363:H364"/>
    <mergeCell ref="I363:I364"/>
    <mergeCell ref="H365:H366"/>
    <mergeCell ref="I365:I366"/>
    <mergeCell ref="A371:A372"/>
    <mergeCell ref="B371:B372"/>
    <mergeCell ref="I367:I368"/>
    <mergeCell ref="B367:B368"/>
    <mergeCell ref="I369:I370"/>
    <mergeCell ref="A369:A370"/>
    <mergeCell ref="B369:B370"/>
    <mergeCell ref="G369:G370"/>
    <mergeCell ref="H369:H370"/>
    <mergeCell ref="A367:A368"/>
    <mergeCell ref="A373:A374"/>
    <mergeCell ref="B373:B374"/>
    <mergeCell ref="G373:G374"/>
    <mergeCell ref="H373:H374"/>
    <mergeCell ref="H377:H378"/>
    <mergeCell ref="I375:I376"/>
    <mergeCell ref="I377:I378"/>
    <mergeCell ref="G371:G372"/>
    <mergeCell ref="H371:H372"/>
    <mergeCell ref="I373:I374"/>
    <mergeCell ref="I379:I380"/>
    <mergeCell ref="A381:A382"/>
    <mergeCell ref="B381:B382"/>
    <mergeCell ref="G381:G382"/>
    <mergeCell ref="H381:H382"/>
    <mergeCell ref="I381:I382"/>
    <mergeCell ref="A379:A380"/>
    <mergeCell ref="B379:B380"/>
    <mergeCell ref="H375:H376"/>
    <mergeCell ref="G379:G380"/>
    <mergeCell ref="H379:H380"/>
    <mergeCell ref="B383:B384"/>
    <mergeCell ref="G383:G384"/>
    <mergeCell ref="H383:H384"/>
    <mergeCell ref="I441:I442"/>
    <mergeCell ref="I439:I440"/>
    <mergeCell ref="I429:I430"/>
    <mergeCell ref="I407:I408"/>
    <mergeCell ref="I427:I428"/>
    <mergeCell ref="I463:I464"/>
    <mergeCell ref="I449:I450"/>
    <mergeCell ref="G447:G448"/>
    <mergeCell ref="H447:H448"/>
    <mergeCell ref="H453:H454"/>
    <mergeCell ref="G449:G450"/>
    <mergeCell ref="I453:I454"/>
    <mergeCell ref="I455:I456"/>
    <mergeCell ref="I457:I458"/>
    <mergeCell ref="I459:I460"/>
    <mergeCell ref="B437:B438"/>
    <mergeCell ref="I413:I414"/>
    <mergeCell ref="I415:I416"/>
    <mergeCell ref="I401:I402"/>
    <mergeCell ref="I405:I406"/>
    <mergeCell ref="I417:I418"/>
    <mergeCell ref="I419:I420"/>
    <mergeCell ref="F435:F436"/>
    <mergeCell ref="G413:G414"/>
    <mergeCell ref="G411:G412"/>
    <mergeCell ref="I461:I462"/>
    <mergeCell ref="A395:A396"/>
    <mergeCell ref="B395:B396"/>
    <mergeCell ref="G395:G396"/>
    <mergeCell ref="A447:A448"/>
    <mergeCell ref="B447:B448"/>
    <mergeCell ref="A455:A456"/>
    <mergeCell ref="B455:B456"/>
    <mergeCell ref="G429:G430"/>
    <mergeCell ref="A437:A438"/>
    <mergeCell ref="I465:I466"/>
    <mergeCell ref="I468:I469"/>
    <mergeCell ref="I470:I471"/>
    <mergeCell ref="A389:A390"/>
    <mergeCell ref="B389:B390"/>
    <mergeCell ref="G389:G390"/>
    <mergeCell ref="A429:A430"/>
    <mergeCell ref="B429:B430"/>
    <mergeCell ref="B391:B392"/>
    <mergeCell ref="G391:G392"/>
    <mergeCell ref="A15:A16"/>
    <mergeCell ref="A17:A18"/>
    <mergeCell ref="A19:A20"/>
    <mergeCell ref="A67:A68"/>
    <mergeCell ref="A51:A52"/>
    <mergeCell ref="A49:A50"/>
    <mergeCell ref="A21:A22"/>
    <mergeCell ref="A43:A44"/>
    <mergeCell ref="A45:A46"/>
    <mergeCell ref="A37:A38"/>
    <mergeCell ref="B21:B22"/>
    <mergeCell ref="B35:B36"/>
    <mergeCell ref="A35:A36"/>
    <mergeCell ref="A41:A42"/>
    <mergeCell ref="A39:A40"/>
    <mergeCell ref="B39:B40"/>
    <mergeCell ref="B37:B38"/>
    <mergeCell ref="I103:I104"/>
    <mergeCell ref="I99:I100"/>
    <mergeCell ref="I119:I120"/>
    <mergeCell ref="B49:B50"/>
    <mergeCell ref="I91:I92"/>
    <mergeCell ref="I93:I94"/>
    <mergeCell ref="H93:H94"/>
    <mergeCell ref="I89:I90"/>
    <mergeCell ref="B119:B120"/>
    <mergeCell ref="I95:I96"/>
    <mergeCell ref="I83:I84"/>
    <mergeCell ref="I85:I86"/>
    <mergeCell ref="A69:A70"/>
    <mergeCell ref="A91:A92"/>
    <mergeCell ref="A71:A72"/>
    <mergeCell ref="A83:A86"/>
    <mergeCell ref="A87:A88"/>
    <mergeCell ref="I75:I76"/>
    <mergeCell ref="H73:H74"/>
    <mergeCell ref="G75:G76"/>
    <mergeCell ref="I87:I88"/>
    <mergeCell ref="H83:H84"/>
    <mergeCell ref="H85:H86"/>
    <mergeCell ref="A173:A174"/>
    <mergeCell ref="B173:B174"/>
    <mergeCell ref="H87:H88"/>
    <mergeCell ref="B91:B92"/>
    <mergeCell ref="B123:B126"/>
    <mergeCell ref="I169:I170"/>
    <mergeCell ref="G171:G172"/>
    <mergeCell ref="G427:G428"/>
    <mergeCell ref="B71:B72"/>
    <mergeCell ref="A73:A74"/>
    <mergeCell ref="B73:B74"/>
    <mergeCell ref="B175:B176"/>
    <mergeCell ref="A427:A428"/>
    <mergeCell ref="A175:A176"/>
    <mergeCell ref="B197:B198"/>
    <mergeCell ref="B413:B414"/>
    <mergeCell ref="A169:A172"/>
    <mergeCell ref="A187:A188"/>
    <mergeCell ref="A387:A388"/>
    <mergeCell ref="B387:B388"/>
    <mergeCell ref="A407:A408"/>
    <mergeCell ref="B407:B408"/>
    <mergeCell ref="A391:A392"/>
    <mergeCell ref="A385:A386"/>
    <mergeCell ref="B385:B386"/>
    <mergeCell ref="A383:A384"/>
    <mergeCell ref="A403:A404"/>
    <mergeCell ref="H427:H428"/>
    <mergeCell ref="H413:H414"/>
    <mergeCell ref="H415:H416"/>
    <mergeCell ref="H425:H426"/>
    <mergeCell ref="H421:H422"/>
    <mergeCell ref="G423:G424"/>
    <mergeCell ref="H423:H424"/>
    <mergeCell ref="G415:G416"/>
    <mergeCell ref="I425:I426"/>
    <mergeCell ref="I421:I422"/>
    <mergeCell ref="A409:A410"/>
    <mergeCell ref="B411:B412"/>
    <mergeCell ref="A375:A378"/>
    <mergeCell ref="B375:B378"/>
    <mergeCell ref="A411:A412"/>
    <mergeCell ref="A401:A402"/>
    <mergeCell ref="B401:B402"/>
    <mergeCell ref="B405:B406"/>
    <mergeCell ref="G375:G376"/>
    <mergeCell ref="G377:G378"/>
    <mergeCell ref="I411:I412"/>
    <mergeCell ref="I423:I424"/>
    <mergeCell ref="H389:H390"/>
    <mergeCell ref="H411:H412"/>
    <mergeCell ref="I409:I410"/>
    <mergeCell ref="G385:G386"/>
    <mergeCell ref="H385:H386"/>
    <mergeCell ref="H395:H396"/>
    <mergeCell ref="H429:H430"/>
    <mergeCell ref="H437:H438"/>
    <mergeCell ref="I435:I436"/>
    <mergeCell ref="I437:I438"/>
    <mergeCell ref="H435:H436"/>
    <mergeCell ref="G387:G388"/>
    <mergeCell ref="H387:H388"/>
    <mergeCell ref="I383:I384"/>
    <mergeCell ref="I389:I390"/>
    <mergeCell ref="I385:I386"/>
    <mergeCell ref="H187:H188"/>
    <mergeCell ref="I403:I404"/>
    <mergeCell ref="I387:I388"/>
    <mergeCell ref="I187:I188"/>
    <mergeCell ref="I393:I394"/>
    <mergeCell ref="I395:I396"/>
    <mergeCell ref="I397:I398"/>
    <mergeCell ref="I391:I392"/>
    <mergeCell ref="H391:H392"/>
    <mergeCell ref="I371:I372"/>
    <mergeCell ref="I173:I174"/>
    <mergeCell ref="I177:I178"/>
    <mergeCell ref="H171:H172"/>
    <mergeCell ref="I171:I172"/>
    <mergeCell ref="I175:I176"/>
    <mergeCell ref="H175:H176"/>
    <mergeCell ref="I163:I164"/>
    <mergeCell ref="I131:I132"/>
    <mergeCell ref="I143:I144"/>
    <mergeCell ref="G127:G128"/>
    <mergeCell ref="H127:H128"/>
    <mergeCell ref="I133:I134"/>
    <mergeCell ref="I135:I136"/>
    <mergeCell ref="H163:H164"/>
    <mergeCell ref="I127:I128"/>
    <mergeCell ref="I129:I130"/>
    <mergeCell ref="A177:A178"/>
    <mergeCell ref="B177:B178"/>
    <mergeCell ref="G177:G178"/>
    <mergeCell ref="H177:H178"/>
    <mergeCell ref="A123:A126"/>
    <mergeCell ref="A163:A164"/>
    <mergeCell ref="B163:B164"/>
    <mergeCell ref="G163:G164"/>
    <mergeCell ref="A133:A134"/>
    <mergeCell ref="B133:B134"/>
    <mergeCell ref="A127:A130"/>
    <mergeCell ref="B127:B130"/>
    <mergeCell ref="A131:A132"/>
    <mergeCell ref="B131:B132"/>
    <mergeCell ref="A119:A120"/>
    <mergeCell ref="A63:A64"/>
    <mergeCell ref="B121:B122"/>
    <mergeCell ref="G121:G122"/>
    <mergeCell ref="B83:B86"/>
    <mergeCell ref="B75:B76"/>
    <mergeCell ref="A93:A94"/>
    <mergeCell ref="B65:B66"/>
    <mergeCell ref="A65:A66"/>
    <mergeCell ref="G93:G94"/>
    <mergeCell ref="A61:A62"/>
    <mergeCell ref="A53:A54"/>
    <mergeCell ref="B47:B48"/>
    <mergeCell ref="A47:A48"/>
    <mergeCell ref="B61:B62"/>
    <mergeCell ref="A57:A58"/>
    <mergeCell ref="A55:A56"/>
    <mergeCell ref="G51:G52"/>
    <mergeCell ref="B53:B54"/>
    <mergeCell ref="B51:B52"/>
    <mergeCell ref="H484:H485"/>
    <mergeCell ref="B472:B473"/>
    <mergeCell ref="G472:G473"/>
    <mergeCell ref="H472:H473"/>
    <mergeCell ref="B63:B64"/>
    <mergeCell ref="B187:B188"/>
    <mergeCell ref="G187:G188"/>
    <mergeCell ref="I484:I485"/>
    <mergeCell ref="A25:A26"/>
    <mergeCell ref="B25:B26"/>
    <mergeCell ref="G25:G26"/>
    <mergeCell ref="H25:H26"/>
    <mergeCell ref="I25:I26"/>
    <mergeCell ref="I121:I122"/>
    <mergeCell ref="H121:H122"/>
    <mergeCell ref="A121:A122"/>
    <mergeCell ref="I472:I473"/>
  </mergeCells>
  <printOptions/>
  <pageMargins left="0.35433070866141736" right="0.31496062992125984" top="0.6299212598425197" bottom="0.5511811023622047" header="0.5118110236220472" footer="0.5118110236220472"/>
  <pageSetup horizontalDpi="600" verticalDpi="600" orientation="portrait" paperSize="9" scale="57" r:id="rId1"/>
  <headerFooter alignWithMargins="0">
    <oddHeader xml:space="preserve">&amp;R&amp;14Додаток №1 </oddHeader>
  </headerFooter>
  <rowBreaks count="14" manualBreakCount="14">
    <brk id="43" max="8" man="1"/>
    <brk id="74" max="8" man="1"/>
    <brk id="106" max="8" man="1"/>
    <brk id="140" max="8" man="1"/>
    <brk id="172" max="8" man="1"/>
    <brk id="206" max="8" man="1"/>
    <brk id="248" max="8" man="1"/>
    <brk id="292" max="8" man="1"/>
    <brk id="328" max="8" man="1"/>
    <brk id="362" max="8" man="1"/>
    <brk id="396" max="8" man="1"/>
    <brk id="430" max="8" man="1"/>
    <brk id="456" max="8" man="1"/>
    <brk id="4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Podarot</cp:lastModifiedBy>
  <cp:lastPrinted>2016-01-04T11:57:54Z</cp:lastPrinted>
  <dcterms:created xsi:type="dcterms:W3CDTF">2015-03-13T16:18:41Z</dcterms:created>
  <dcterms:modified xsi:type="dcterms:W3CDTF">2016-01-04T11:57:56Z</dcterms:modified>
  <cp:category/>
  <cp:version/>
  <cp:contentType/>
  <cp:contentStatus/>
</cp:coreProperties>
</file>